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66925"/>
  <mc:AlternateContent xmlns:mc="http://schemas.openxmlformats.org/markup-compatibility/2006">
    <mc:Choice Requires="x15">
      <x15ac:absPath xmlns:x15ac="http://schemas.microsoft.com/office/spreadsheetml/2010/11/ac" url="C:\Users\KailiVeske(Geromint)\Downloads\"/>
    </mc:Choice>
  </mc:AlternateContent>
  <xr:revisionPtr revIDLastSave="0" documentId="8_{5FFADADD-D87F-4D1A-AA4D-85B39DCE4A9A}" xr6:coauthVersionLast="47" xr6:coauthVersionMax="47" xr10:uidLastSave="{00000000-0000-0000-0000-000000000000}"/>
  <bookViews>
    <workbookView xWindow="-108" yWindow="-108" windowWidth="23256" windowHeight="13896" xr2:uid="{00000000-000D-0000-FFFF-FFFF00000000}"/>
  </bookViews>
  <sheets>
    <sheet name="Hanketabel" sheetId="12" r:id="rId1"/>
  </sheets>
  <definedNames>
    <definedName name="koef">#REF!</definedName>
    <definedName name="_xlnm.Print_Area" localSheetId="0">Hanketabel!$A$1:$F$398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4" i="12" l="1"/>
  <c r="F330" i="12"/>
  <c r="F392" i="12"/>
  <c r="F390" i="12"/>
  <c r="F389" i="12"/>
  <c r="F388" i="12"/>
  <c r="F387" i="12" s="1"/>
  <c r="F365" i="12"/>
  <c r="F363" i="12"/>
  <c r="F362" i="12"/>
  <c r="F361" i="12"/>
  <c r="F326" i="12"/>
  <c r="F324" i="12"/>
  <c r="F323" i="12"/>
  <c r="F322" i="12"/>
  <c r="F283" i="12"/>
  <c r="F281" i="12"/>
  <c r="F280" i="12"/>
  <c r="F279" i="12"/>
  <c r="F249" i="12"/>
  <c r="F247" i="12"/>
  <c r="F246" i="12"/>
  <c r="F245" i="12"/>
  <c r="F201" i="12"/>
  <c r="F199" i="12"/>
  <c r="F198" i="12"/>
  <c r="F197" i="12"/>
  <c r="F154" i="12"/>
  <c r="F152" i="12"/>
  <c r="F151" i="12"/>
  <c r="F150" i="12"/>
  <c r="F127" i="12"/>
  <c r="F125" i="12"/>
  <c r="F124" i="12"/>
  <c r="F123" i="12"/>
  <c r="F98" i="12"/>
  <c r="F97" i="12"/>
  <c r="F96" i="12"/>
  <c r="F25" i="12"/>
  <c r="F24" i="12"/>
  <c r="F23" i="12"/>
  <c r="F46" i="12"/>
  <c r="F56" i="12"/>
  <c r="F55" i="12"/>
  <c r="F54" i="12"/>
  <c r="F53" i="12"/>
  <c r="F52" i="12"/>
  <c r="F51" i="12"/>
  <c r="F50" i="12"/>
  <c r="F119" i="12"/>
  <c r="F118" i="12" s="1"/>
  <c r="F139" i="12"/>
  <c r="F138" i="12"/>
  <c r="F137" i="12"/>
  <c r="F136" i="12"/>
  <c r="F135" i="12"/>
  <c r="F134" i="12"/>
  <c r="F133" i="12"/>
  <c r="F132" i="12"/>
  <c r="F146" i="12"/>
  <c r="F145" i="12"/>
  <c r="F144" i="12"/>
  <c r="F143" i="12"/>
  <c r="F275" i="12"/>
  <c r="F270" i="12"/>
  <c r="F159" i="12"/>
  <c r="F169" i="12"/>
  <c r="F174" i="12"/>
  <c r="F91" i="12"/>
  <c r="F89" i="12"/>
  <c r="F229" i="12"/>
  <c r="F228" i="12"/>
  <c r="F375" i="12"/>
  <c r="F376" i="12"/>
  <c r="F33" i="12"/>
  <c r="F34" i="12"/>
  <c r="F35" i="12"/>
  <c r="F36" i="12"/>
  <c r="F360" i="12" l="1"/>
  <c r="F278" i="12"/>
  <c r="F321" i="12"/>
  <c r="F244" i="12"/>
  <c r="F149" i="12"/>
  <c r="F196" i="12"/>
  <c r="F22" i="12"/>
  <c r="F122" i="12"/>
  <c r="F374" i="12"/>
  <c r="F384" i="12" l="1"/>
  <c r="F383" i="12" s="1"/>
  <c r="F382" i="12"/>
  <c r="F381" i="12"/>
  <c r="F380" i="12"/>
  <c r="F378" i="12"/>
  <c r="F377" i="12"/>
  <c r="F373" i="12"/>
  <c r="F372" i="12"/>
  <c r="F371" i="12"/>
  <c r="F370" i="12"/>
  <c r="F368" i="12"/>
  <c r="F367" i="12"/>
  <c r="F357" i="12"/>
  <c r="F356" i="12"/>
  <c r="F354" i="12"/>
  <c r="F353" i="12"/>
  <c r="F352" i="12"/>
  <c r="F351" i="12"/>
  <c r="F350" i="12"/>
  <c r="F348" i="12"/>
  <c r="F346" i="12"/>
  <c r="F344" i="12"/>
  <c r="F343" i="12"/>
  <c r="F342" i="12"/>
  <c r="F341" i="12"/>
  <c r="F340" i="12"/>
  <c r="F339" i="12"/>
  <c r="F338" i="12"/>
  <c r="F336" i="12"/>
  <c r="F335" i="12"/>
  <c r="F334" i="12"/>
  <c r="F333" i="12"/>
  <c r="F332" i="12"/>
  <c r="F331" i="12"/>
  <c r="F329" i="12"/>
  <c r="F328" i="12"/>
  <c r="F318" i="12"/>
  <c r="F317" i="12"/>
  <c r="F316" i="12"/>
  <c r="F314" i="12"/>
  <c r="F312" i="12"/>
  <c r="F311" i="12"/>
  <c r="F310" i="12"/>
  <c r="F309" i="12"/>
  <c r="F308" i="12"/>
  <c r="F307" i="12"/>
  <c r="F303" i="12"/>
  <c r="F302" i="12" s="1"/>
  <c r="F301" i="12"/>
  <c r="F300" i="12"/>
  <c r="F299" i="12"/>
  <c r="F298" i="12"/>
  <c r="F297" i="12"/>
  <c r="F296" i="12"/>
  <c r="F295" i="12"/>
  <c r="F294" i="12"/>
  <c r="F292" i="12"/>
  <c r="F291" i="12"/>
  <c r="F290" i="12"/>
  <c r="F289" i="12"/>
  <c r="F288" i="12"/>
  <c r="F286" i="12"/>
  <c r="F285" i="12"/>
  <c r="F274" i="12"/>
  <c r="F273" i="12"/>
  <c r="F271" i="12"/>
  <c r="F268" i="12"/>
  <c r="F266" i="12"/>
  <c r="F265" i="12"/>
  <c r="F264" i="12"/>
  <c r="F263" i="12"/>
  <c r="F262" i="12"/>
  <c r="F261" i="12"/>
  <c r="F260" i="12"/>
  <c r="F259" i="12"/>
  <c r="F258" i="12"/>
  <c r="F257" i="12"/>
  <c r="F256" i="12"/>
  <c r="F255" i="12"/>
  <c r="F252" i="12"/>
  <c r="F251" i="12"/>
  <c r="F241" i="12"/>
  <c r="F239" i="12"/>
  <c r="F237" i="12"/>
  <c r="F236" i="12"/>
  <c r="F235" i="12"/>
  <c r="F234" i="12"/>
  <c r="F233" i="12"/>
  <c r="F227" i="12"/>
  <c r="F226" i="12"/>
  <c r="F224" i="12"/>
  <c r="F223" i="12"/>
  <c r="F222" i="12"/>
  <c r="F221" i="12"/>
  <c r="F220" i="12"/>
  <c r="F219" i="12"/>
  <c r="F218" i="12"/>
  <c r="F217" i="12"/>
  <c r="F215" i="12"/>
  <c r="F214" i="12"/>
  <c r="F213" i="12"/>
  <c r="F212" i="12"/>
  <c r="F211" i="12"/>
  <c r="F207" i="12"/>
  <c r="F206" i="12"/>
  <c r="F204" i="12"/>
  <c r="F203" i="12"/>
  <c r="F193" i="12"/>
  <c r="F192" i="12"/>
  <c r="F191" i="12"/>
  <c r="F190" i="12"/>
  <c r="F189" i="12"/>
  <c r="F187" i="12"/>
  <c r="F186" i="12"/>
  <c r="F185" i="12"/>
  <c r="F183" i="12"/>
  <c r="F181" i="12"/>
  <c r="F177" i="12"/>
  <c r="F176" i="12"/>
  <c r="F175" i="12"/>
  <c r="F172" i="12"/>
  <c r="F170" i="12"/>
  <c r="F168" i="12" s="1"/>
  <c r="F165" i="12"/>
  <c r="F164" i="12"/>
  <c r="F162" i="12"/>
  <c r="F160" i="12"/>
  <c r="F141" i="12"/>
  <c r="F140" i="12"/>
  <c r="F130" i="12"/>
  <c r="F129" i="12"/>
  <c r="F117" i="12"/>
  <c r="F115" i="12"/>
  <c r="F114" i="12"/>
  <c r="F113" i="12"/>
  <c r="F111" i="12"/>
  <c r="F110" i="12"/>
  <c r="F109" i="12"/>
  <c r="F108" i="12"/>
  <c r="F107" i="12"/>
  <c r="F106" i="12"/>
  <c r="F105" i="12"/>
  <c r="F103" i="12"/>
  <c r="F102" i="12"/>
  <c r="F100" i="12"/>
  <c r="F95" i="12" s="1"/>
  <c r="F92" i="12"/>
  <c r="F90" i="12"/>
  <c r="F85" i="12"/>
  <c r="F84" i="12"/>
  <c r="F83" i="12"/>
  <c r="F82" i="12"/>
  <c r="F81" i="12"/>
  <c r="F80" i="12"/>
  <c r="F79" i="12"/>
  <c r="F78" i="12"/>
  <c r="F77" i="12"/>
  <c r="F76" i="12"/>
  <c r="F75" i="12"/>
  <c r="F74" i="12"/>
  <c r="F73" i="12"/>
  <c r="F72" i="12"/>
  <c r="F71" i="12"/>
  <c r="F70" i="12"/>
  <c r="F69" i="12"/>
  <c r="F68" i="12"/>
  <c r="F67" i="12"/>
  <c r="A67" i="12"/>
  <c r="A68" i="12" s="1"/>
  <c r="A69" i="12" s="1"/>
  <c r="A70" i="12" s="1"/>
  <c r="A71" i="12" s="1"/>
  <c r="A72" i="12" s="1"/>
  <c r="A73" i="12" s="1"/>
  <c r="A74" i="12" s="1"/>
  <c r="A75" i="12" s="1"/>
  <c r="A76" i="12" s="1"/>
  <c r="A77" i="12" s="1"/>
  <c r="A78" i="12" s="1"/>
  <c r="A79" i="12" s="1"/>
  <c r="A80" i="12" s="1"/>
  <c r="A81" i="12" s="1"/>
  <c r="F66" i="12"/>
  <c r="F65" i="12"/>
  <c r="F62" i="12"/>
  <c r="F61" i="12"/>
  <c r="F60" i="12"/>
  <c r="F44" i="12"/>
  <c r="F43" i="12"/>
  <c r="F42" i="12"/>
  <c r="F41" i="12"/>
  <c r="F40" i="12"/>
  <c r="F38" i="12"/>
  <c r="F32" i="12"/>
  <c r="F30" i="12"/>
  <c r="F29" i="12"/>
  <c r="F19" i="12"/>
  <c r="F17" i="12"/>
  <c r="F16" i="12"/>
  <c r="F355" i="12" l="1"/>
  <c r="F315" i="12"/>
  <c r="F88" i="12"/>
  <c r="F59" i="12"/>
  <c r="F253" i="12"/>
  <c r="F345" i="12"/>
  <c r="F18" i="12"/>
  <c r="F15" i="12" s="1"/>
  <c r="F240" i="12"/>
  <c r="F158" i="12"/>
  <c r="F180" i="12"/>
  <c r="F337" i="12"/>
  <c r="F131" i="12"/>
  <c r="F31" i="12"/>
  <c r="F369" i="12"/>
  <c r="F287" i="12"/>
  <c r="F225" i="12"/>
  <c r="F112" i="12"/>
  <c r="F173" i="12"/>
  <c r="F155" i="12" s="1"/>
  <c r="F64" i="12"/>
  <c r="F39" i="12"/>
  <c r="F210" i="12"/>
  <c r="F293" i="12"/>
  <c r="F216" i="12"/>
  <c r="F232" i="12"/>
  <c r="F349" i="12"/>
  <c r="F379" i="12"/>
  <c r="F104" i="12"/>
  <c r="F269" i="12"/>
  <c r="F49" i="12"/>
  <c r="F163" i="12"/>
  <c r="F205" i="12"/>
  <c r="F45" i="12"/>
  <c r="F142" i="12"/>
  <c r="F306" i="12"/>
  <c r="F101" i="12" l="1"/>
  <c r="F327" i="12"/>
  <c r="F366" i="12"/>
  <c r="F128" i="12"/>
  <c r="F284" i="12"/>
  <c r="F202" i="12"/>
  <c r="F28" i="12"/>
  <c r="F250" i="12"/>
  <c r="F394" i="12" l="1"/>
  <c r="F396" i="12" s="1"/>
  <c r="F395" i="12" s="1"/>
</calcChain>
</file>

<file path=xl/sharedStrings.xml><?xml version="1.0" encoding="utf-8"?>
<sst xmlns="http://schemas.openxmlformats.org/spreadsheetml/2006/main" count="464" uniqueCount="226">
  <si>
    <t>HINNATABEL</t>
  </si>
  <si>
    <t xml:space="preserve">Kood </t>
  </si>
  <si>
    <t xml:space="preserve">Kululiik </t>
  </si>
  <si>
    <t xml:space="preserve">Maht </t>
  </si>
  <si>
    <t xml:space="preserve">Ühik </t>
  </si>
  <si>
    <t xml:space="preserve">Ühikuhinnad </t>
  </si>
  <si>
    <t xml:space="preserve">Summa </t>
  </si>
  <si>
    <t>PROJEKTEERIMINE</t>
  </si>
  <si>
    <t>Projekteerimine</t>
  </si>
  <si>
    <t>001</t>
  </si>
  <si>
    <t>objekt</t>
  </si>
  <si>
    <t>0000</t>
  </si>
  <si>
    <t>Muud tööd</t>
  </si>
  <si>
    <t>Muud eespool kirjeldamata tööd</t>
  </si>
  <si>
    <t xml:space="preserve">VÄLISRAJATISED </t>
  </si>
  <si>
    <t xml:space="preserve">Ettevalmistus ja lammutus </t>
  </si>
  <si>
    <t>Ettevalmistus ja raadamine</t>
  </si>
  <si>
    <t>Hoone ja rajatiste kaitse</t>
  </si>
  <si>
    <t>Tarbepuidu kogumine</t>
  </si>
  <si>
    <t>Hoone ja rajatiste lammutus</t>
  </si>
  <si>
    <t>Raadamis-ja lammutusjäätmete vedu ja utiliseerimine</t>
  </si>
  <si>
    <t xml:space="preserve">Hoonealune süvend </t>
  </si>
  <si>
    <t>Kaeved</t>
  </si>
  <si>
    <t>Täited</t>
  </si>
  <si>
    <t>Pinnase vedu</t>
  </si>
  <si>
    <t xml:space="preserve">Hoonevälised ehitised </t>
  </si>
  <si>
    <t>Varikatused (sh katusehaljastus)</t>
  </si>
  <si>
    <t xml:space="preserve">Välisvõrgud </t>
  </si>
  <si>
    <t>Väliskanalisatsioon</t>
  </si>
  <si>
    <t>Välisvalgustus</t>
  </si>
  <si>
    <t>Veetorustik</t>
  </si>
  <si>
    <t>156</t>
  </si>
  <si>
    <t>Küttetorustik, soojuspuuraugud jms</t>
  </si>
  <si>
    <t>Kaabelliinid</t>
  </si>
  <si>
    <t>157A</t>
  </si>
  <si>
    <t>Elektrilevi kaabeliinide ümbertõstmine</t>
  </si>
  <si>
    <t>Sideliinid</t>
  </si>
  <si>
    <t>Kaeved maa-alal</t>
  </si>
  <si>
    <t>Täide</t>
  </si>
  <si>
    <t xml:space="preserve">Maa-ala pinnakatted </t>
  </si>
  <si>
    <t>Haljastus</t>
  </si>
  <si>
    <t>Muru rajamine koos kasvupinnasega</t>
  </si>
  <si>
    <t>Imbala</t>
  </si>
  <si>
    <t>Dekoratiivsed graniitsõelmed</t>
  </si>
  <si>
    <t>Dekoratiivsed graniitsõelmed; Punakas ümarafraktsiooniline tardkivikruus fr 32/64  200mm</t>
  </si>
  <si>
    <t>Imbala ja dekoratiivsed graniitisõelmed; geotekstiil II</t>
  </si>
  <si>
    <t>Graniidist astmeplaadid</t>
  </si>
  <si>
    <t xml:space="preserve">Killustikuga tugevdatud muru </t>
  </si>
  <si>
    <t>Samblaaed liivapadi 30cm</t>
  </si>
  <si>
    <t>Haljastus - jugapuu hekk</t>
  </si>
  <si>
    <t>Plastikust murukärg</t>
  </si>
  <si>
    <t>Plastikust murukärg; killustikalused 200mm</t>
  </si>
  <si>
    <t>Plastikust murukärg; geotekstiil</t>
  </si>
  <si>
    <t>Kivirahnud</t>
  </si>
  <si>
    <t>Multš (puude ümber)</t>
  </si>
  <si>
    <t>Puud vastavalt spetsifikatsioonile sh ümberistutused</t>
  </si>
  <si>
    <t>Muud haljastusega seotud kulud</t>
  </si>
  <si>
    <t>Teede ja platside alused</t>
  </si>
  <si>
    <t>Teede ja platside katted (rekonstrueerimine, pindamine)</t>
  </si>
  <si>
    <t>Kivi-ja plaatkatted</t>
  </si>
  <si>
    <t>Äärekivid ja sadeveerennid, sh metallist teeäärised</t>
  </si>
  <si>
    <t xml:space="preserve">Väikeehitised maa-alal </t>
  </si>
  <si>
    <t>181</t>
  </si>
  <si>
    <t>Piirded ja väravad (automaatikaga)</t>
  </si>
  <si>
    <t>182</t>
  </si>
  <si>
    <t>Hoone juurde kuuluv varustus ja seadmed (lipumast, jagrattahoidja, haljastuskonteiner jms)</t>
  </si>
  <si>
    <t>Prügivarustus</t>
  </si>
  <si>
    <t>Liiklusalade varustus</t>
  </si>
  <si>
    <t xml:space="preserve">ALUSED JA VUNDAMENDID </t>
  </si>
  <si>
    <t xml:space="preserve">Rostvärgid ja taldmikud </t>
  </si>
  <si>
    <t>Liiv- ja killustikalused</t>
  </si>
  <si>
    <t>Betoontarindid</t>
  </si>
  <si>
    <t>Metalltarindid</t>
  </si>
  <si>
    <t>Müüritis</t>
  </si>
  <si>
    <t>Sooja- ja hüdroisolatsioon</t>
  </si>
  <si>
    <t xml:space="preserve">Aluspõrandad </t>
  </si>
  <si>
    <t>Vaiad ja tugevdustarindid</t>
  </si>
  <si>
    <t>Kaevikute veetõrje</t>
  </si>
  <si>
    <t xml:space="preserve">KANDETARINDID </t>
  </si>
  <si>
    <t xml:space="preserve">Kandvad ja välisseinad </t>
  </si>
  <si>
    <t>Monoliitsest betoonist tarindid</t>
  </si>
  <si>
    <t>Monteeritavast betoonist tarindid</t>
  </si>
  <si>
    <t>Müüritised</t>
  </si>
  <si>
    <t>Seinte elemendid</t>
  </si>
  <si>
    <t>Puittarindid</t>
  </si>
  <si>
    <t>Sooja-, heli- ja hüdroisolatsioon</t>
  </si>
  <si>
    <t>Seinte fassaadikatted</t>
  </si>
  <si>
    <t xml:space="preserve">Vahe- ja katuslaed </t>
  </si>
  <si>
    <t>Metallatarindid</t>
  </si>
  <si>
    <t>Elemendid</t>
  </si>
  <si>
    <t xml:space="preserve">FASSAADIELEMENDID JA KATUSED </t>
  </si>
  <si>
    <t>Klaasfassaadid, vitriinid ja eriaknad</t>
  </si>
  <si>
    <t>Klaasfassaadid</t>
  </si>
  <si>
    <t>Suitsuluugid, katusaknad</t>
  </si>
  <si>
    <t xml:space="preserve">Aknad </t>
  </si>
  <si>
    <t>Aknalauad</t>
  </si>
  <si>
    <t>Puit- ja puit-alumiiniumaknad</t>
  </si>
  <si>
    <t xml:space="preserve">Välisuksed ja väravad </t>
  </si>
  <si>
    <t>Lukustus ja varustus</t>
  </si>
  <si>
    <t>Alumiiniumuksed ja -väravad</t>
  </si>
  <si>
    <t>Rõdud ja terrassid</t>
  </si>
  <si>
    <t>Pinnakatted</t>
  </si>
  <si>
    <t>Üksikelemendid (porirestis, istutuskastid jms)</t>
  </si>
  <si>
    <t xml:space="preserve">Sooja- ja hüdroisolatsioon </t>
  </si>
  <si>
    <t xml:space="preserve">Piirded ja käiguteed </t>
  </si>
  <si>
    <t>Pööninguluuk, -redel</t>
  </si>
  <si>
    <t xml:space="preserve">Katusetarindid </t>
  </si>
  <si>
    <t>Elemendid, sh vihmaveesüsteemid</t>
  </si>
  <si>
    <t>Katusekatted</t>
  </si>
  <si>
    <t>Roofit päikesepaneelid / Valtsplekk</t>
  </si>
  <si>
    <t xml:space="preserve"> Puitlaudis 20+20mm</t>
  </si>
  <si>
    <t>PVC katusekate, nt Protan SE 1,6 Titanium+</t>
  </si>
  <si>
    <t>KL-01A  Haljastus (kukeharjamatt) 22mm + huumuskiht (60mm)</t>
  </si>
  <si>
    <t>KL-02A Haljastus (kukeharjamatt) 22mm + huumuskiht (60mm)</t>
  </si>
  <si>
    <t xml:space="preserve">RUUMITARINDID JA PINNAKATTED </t>
  </si>
  <si>
    <t xml:space="preserve">Vaheseinad </t>
  </si>
  <si>
    <t>Klaasvaheseinad</t>
  </si>
  <si>
    <t>Puit- ja kipsplaatvaheseinad, sh hooldusluugid</t>
  </si>
  <si>
    <t xml:space="preserve">Siseuksed </t>
  </si>
  <si>
    <t>Alumiinium uksed</t>
  </si>
  <si>
    <t>Puituksed</t>
  </si>
  <si>
    <t>Lukustus</t>
  </si>
  <si>
    <t xml:space="preserve">Siseseinte pinnakatted </t>
  </si>
  <si>
    <t>Värvkatted, sh pinna ettevalmistus</t>
  </si>
  <si>
    <t>Krohv- ja tasandus</t>
  </si>
  <si>
    <t>Plaatkatted</t>
  </si>
  <si>
    <t>Puitkatted</t>
  </si>
  <si>
    <t>Rullmaterjal, akustilised villast seinakatted</t>
  </si>
  <si>
    <t xml:space="preserve">Lagede pinnakatted </t>
  </si>
  <si>
    <t>Lagede metall- ja plekk-katted, ripplaed</t>
  </si>
  <si>
    <t>Puidust laed, kipsplaatlaed, luugid</t>
  </si>
  <si>
    <t>Lagede sooja-,  heli- ja hüdroisolatsioon</t>
  </si>
  <si>
    <t xml:space="preserve">Põrandad ja põrandakatted </t>
  </si>
  <si>
    <t>Epokatted ja pinnakõvendid</t>
  </si>
  <si>
    <t>Põranda katteplaadid, porimatid, restid, vuugid jm</t>
  </si>
  <si>
    <t>Plaatpõrandad</t>
  </si>
  <si>
    <t>Rullmaterjal koos põrandaliistude ja/või ülespööretega</t>
  </si>
  <si>
    <t>Eriruumide pinnakatted</t>
  </si>
  <si>
    <t>Sildid, viidad, graafika</t>
  </si>
  <si>
    <t xml:space="preserve">SISUSTUS, INVENTAR, SEADMED </t>
  </si>
  <si>
    <t>Sisustus ja mööbel</t>
  </si>
  <si>
    <t>EM-K-01 Admin leti tagune riiul</t>
  </si>
  <si>
    <t>kmpl</t>
  </si>
  <si>
    <t>EM-K-02 Garderoob</t>
  </si>
  <si>
    <t>EM-K-03 Köök</t>
  </si>
  <si>
    <t>EM-K-04 Riiulid laeni</t>
  </si>
  <si>
    <t>EM-K-05 Riiulid avatud laega postiga</t>
  </si>
  <si>
    <t xml:space="preserve">EM-K-06 Riiulid avatud laega </t>
  </si>
  <si>
    <t>EM-L-01 Ühistöötamise laud</t>
  </si>
  <si>
    <t>EM-L-02 Admin lett + taimekonteiner</t>
  </si>
  <si>
    <t>EM-L-03 Kõnekabiini laud</t>
  </si>
  <si>
    <t>EM-L-04 Aknaalune pikk laud</t>
  </si>
  <si>
    <t>EM-L-05 Aknaalune pikk laud köögis</t>
  </si>
  <si>
    <t>EM-S-01 Küttekollektori kattesein</t>
  </si>
  <si>
    <t>Inventar</t>
  </si>
  <si>
    <t>Sanruumide aksessuaarid</t>
  </si>
  <si>
    <t>Kuivatuskapid</t>
  </si>
  <si>
    <t>Erisüsteemid</t>
  </si>
  <si>
    <t>Päikeseenergia vt koos katusega</t>
  </si>
  <si>
    <t xml:space="preserve">TEHNOSÜSTEEMID </t>
  </si>
  <si>
    <t xml:space="preserve">Veevarustus ja kanalisatsioon </t>
  </si>
  <si>
    <t>Veevarustus</t>
  </si>
  <si>
    <t>Kanalisatsioon</t>
  </si>
  <si>
    <t>Sanitaartehnika seadmed</t>
  </si>
  <si>
    <t xml:space="preserve">Küte, ventilatsioon ja jahutus </t>
  </si>
  <si>
    <t>Küttetorustikud</t>
  </si>
  <si>
    <t>Küttekehad</t>
  </si>
  <si>
    <t>Katlamajad, soojasõlmed, boilerid</t>
  </si>
  <si>
    <t>Ventilatsiooniseadmed</t>
  </si>
  <si>
    <t>Ventilatsioonitorustikud</t>
  </si>
  <si>
    <t>Jahutussüsteemid</t>
  </si>
  <si>
    <t xml:space="preserve">Tuletõrjevarustus </t>
  </si>
  <si>
    <t>Tulekustutusseadmed</t>
  </si>
  <si>
    <t xml:space="preserve">Tugevvoolupaigaldis </t>
  </si>
  <si>
    <t>Elektri peajaotussüsteemid</t>
  </si>
  <si>
    <t>Kaabliteed</t>
  </si>
  <si>
    <t>Kaabeldus</t>
  </si>
  <si>
    <t>Valgustussüsteemid</t>
  </si>
  <si>
    <t>Elektriküte, installatsioonimaterjalid</t>
  </si>
  <si>
    <t>Piksekaitse ja maandus</t>
  </si>
  <si>
    <t xml:space="preserve">Nõrkvoolupaigaldis ja automaatika </t>
  </si>
  <si>
    <t>Hooneautomaatika</t>
  </si>
  <si>
    <t>Andmevõrgud, telefoni- ja infoedastussüsteemid</t>
  </si>
  <si>
    <t>Turvasüsteemid</t>
  </si>
  <si>
    <t xml:space="preserve">EHITUSPLATSI KORRALDUSKULUD </t>
  </si>
  <si>
    <t xml:space="preserve">Ajutised ehitised ehitusplatsil </t>
  </si>
  <si>
    <t>Soojakud ja olmeruumid</t>
  </si>
  <si>
    <t>Teed ja laod</t>
  </si>
  <si>
    <t>Piirded ja reklaamtahvlid</t>
  </si>
  <si>
    <t>Tellingud, lavad ja tõstukid</t>
  </si>
  <si>
    <t xml:space="preserve">Ajutised tehnosüsteemid </t>
  </si>
  <si>
    <t>Vesi ja kanalisatsioon</t>
  </si>
  <si>
    <t>Elektripaigaldis</t>
  </si>
  <si>
    <t>Valgustus</t>
  </si>
  <si>
    <t>Side ja infosüsteemid</t>
  </si>
  <si>
    <t>Ajutine küte</t>
  </si>
  <si>
    <t xml:space="preserve">Masinad ja seadmed </t>
  </si>
  <si>
    <t>Mobiilkraanad</t>
  </si>
  <si>
    <t xml:space="preserve">Energiakulu </t>
  </si>
  <si>
    <t>Elektrikulu</t>
  </si>
  <si>
    <t>Veekulu</t>
  </si>
  <si>
    <t>Küttekulud</t>
  </si>
  <si>
    <t xml:space="preserve">Veod </t>
  </si>
  <si>
    <t>Materjalide transport</t>
  </si>
  <si>
    <t>Jäätmekäitlus</t>
  </si>
  <si>
    <t xml:space="preserve">EHITUSPLATSI ÜLDKULUD </t>
  </si>
  <si>
    <t xml:space="preserve">Juhtimiskulud </t>
  </si>
  <si>
    <t>Töömaa korralduskulud, palgad</t>
  </si>
  <si>
    <t>Valve</t>
  </si>
  <si>
    <t xml:space="preserve">Kulud abistavatele tegevustele </t>
  </si>
  <si>
    <t>Mõõdistus</t>
  </si>
  <si>
    <t>Koristamine</t>
  </si>
  <si>
    <t xml:space="preserve">Talvised lisakulud </t>
  </si>
  <si>
    <t>Hoonete kütmine ja kuivatamine</t>
  </si>
  <si>
    <t xml:space="preserve">Lepingu erikulud </t>
  </si>
  <si>
    <t>Kindlustuskulud</t>
  </si>
  <si>
    <t>KOKKU</t>
  </si>
  <si>
    <t>Käibemaks 24%</t>
  </si>
  <si>
    <t>SUMMA</t>
  </si>
  <si>
    <t>RMK Ussimäe büroohoone ja garaaži ehitustööd</t>
  </si>
  <si>
    <t>Viitenumber: 297578</t>
  </si>
  <si>
    <t>Lisa 2 Maksumuse tabel</t>
  </si>
  <si>
    <t>Juhul, kui mingis Pakkumuse maksumuse vormis on mingi töö või selle osa kirjeldus puudu või puudulik, kuid projekti tingimuste järgi peaks see olemas olema, tuleb Pakkujal arvestada selle positsiooni hind teise sarnase positsiooni hinna sisse. Samuti tuleb teise sarnase positsiooni hinna sisse arvestada positsiooni hind, mis Pakkuja arvates peaks loogiliselt Pakkumuse maksumuse vormis olema, kuid puudub sealt.
Maksumuse suurused, mida Pakkuja pakub erinevatele objektidele töömahuloendi vormis peavad omama õiget suhet antud objektis sisalduvate tööde, teenuste, ja tarnete tegelikku maksumusse. Kõik vajalikud lisakulud, kasum, üldkulud, tuleb jaotada ühtlaselt üle kõigi teiste objektide, kuid kulud, mis on seotud ainult teatud objekti või objektidega tuleb jaotada ainult nendele objektidele.</t>
  </si>
  <si>
    <t>Muud eespool kirjeldamata tööd - Tõstvävavad</t>
  </si>
  <si>
    <t>Muud eespool kirjeldamata tööd - Prügiruuimi võresein</t>
  </si>
  <si>
    <t>Pakkuja : Geromint OÜ (10489509)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</si>
</sst>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0.00\ &quot;€&quot;"/>
  </numFmts>
  <fonts count="36" x14ac:knownFonts="1">
    <font>
      <sz val="11"/>
      <color theme="1"/>
      <name val="Calibri"/>
      <family val="2"/>
      <charset val="186"/>
      <scheme val="minor"/>
    </font>
    <font>
      <sz val="11"/>
      <color theme="1"/>
      <name val="Calibri"/>
      <family val="2"/>
      <scheme val="minor"/>
    </font>
    <font>
      <sz val="11"/>
      <color theme="1"/>
      <name val="Calibri"/>
      <family val="2"/>
      <charset val="186"/>
      <scheme val="minor"/>
    </font>
    <font>
      <sz val="18"/>
      <color theme="3"/>
      <name val="Calibri Light"/>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1"/>
      <color rgb="FF000000"/>
      <name val="Calibri"/>
      <family val="2"/>
      <charset val="186"/>
      <scheme val="minor"/>
    </font>
    <font>
      <b/>
      <sz val="13.5"/>
      <color rgb="FF000000"/>
      <name val="Calibri"/>
      <family val="2"/>
      <charset val="186"/>
      <scheme val="minor"/>
    </font>
    <font>
      <sz val="10"/>
      <color rgb="FF000000"/>
      <name val="Arial"/>
      <family val="2"/>
      <charset val="186"/>
    </font>
    <font>
      <b/>
      <sz val="11"/>
      <color rgb="FF000000"/>
      <name val="Calibri"/>
      <family val="2"/>
      <charset val="186"/>
      <scheme val="minor"/>
    </font>
    <font>
      <b/>
      <sz val="11"/>
      <color rgb="FF000000"/>
      <name val="Calibri"/>
      <family val="2"/>
      <scheme val="minor"/>
    </font>
    <font>
      <sz val="11"/>
      <color rgb="FF000000"/>
      <name val="Calibri"/>
      <family val="2"/>
      <scheme val="minor"/>
    </font>
    <font>
      <sz val="11"/>
      <name val="Calibri"/>
      <family val="2"/>
      <scheme val="minor"/>
    </font>
    <font>
      <sz val="11"/>
      <name val="Calibri"/>
      <family val="2"/>
      <charset val="186"/>
      <scheme val="minor"/>
    </font>
    <font>
      <b/>
      <sz val="11"/>
      <name val="Calibri"/>
      <family val="2"/>
      <charset val="186"/>
      <scheme val="minor"/>
    </font>
    <font>
      <sz val="11"/>
      <color rgb="FFFF0000"/>
      <name val="Calibri"/>
      <family val="2"/>
      <scheme val="minor"/>
    </font>
    <font>
      <b/>
      <sz val="11"/>
      <name val="Calibri"/>
      <family val="2"/>
      <scheme val="minor"/>
    </font>
    <font>
      <b/>
      <sz val="11"/>
      <color rgb="FF000000"/>
      <name val="Calibri"/>
      <family val="2"/>
      <charset val="186"/>
    </font>
    <font>
      <sz val="11"/>
      <color rgb="FF000000"/>
      <name val="Calibri"/>
      <family val="2"/>
      <charset val="186"/>
    </font>
    <font>
      <b/>
      <i/>
      <sz val="11"/>
      <color theme="9" tint="-0.249977111117893"/>
      <name val="Calibri"/>
      <family val="2"/>
      <charset val="186"/>
      <scheme val="minor"/>
    </font>
    <font>
      <i/>
      <sz val="11"/>
      <color theme="9" tint="-0.249977111117893"/>
      <name val="Calibri"/>
      <family val="2"/>
      <charset val="186"/>
      <scheme val="minor"/>
    </font>
    <font>
      <sz val="11"/>
      <color theme="9" tint="-0.249977111117893"/>
      <name val="Calibri"/>
      <family val="2"/>
      <charset val="186"/>
    </font>
    <font>
      <sz val="11"/>
      <color theme="9" tint="-0.249977111117893"/>
      <name val="Calibri"/>
      <family val="2"/>
      <charset val="186"/>
      <scheme val="minor"/>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rgb="FFD8D8D8"/>
        <bgColor rgb="FFD8D8D8"/>
      </patternFill>
    </fill>
    <fill>
      <patternFill patternType="solid">
        <fgColor rgb="FFFFFFFF"/>
        <bgColor rgb="FFFFFFFF"/>
      </patternFill>
    </fill>
    <fill>
      <patternFill patternType="solid">
        <fgColor theme="0"/>
        <bgColor theme="0"/>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44">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 fillId="0" borderId="0"/>
    <xf numFmtId="164" fontId="2" fillId="0" borderId="0" applyFont="0" applyFill="0" applyBorder="0" applyAlignment="0" applyProtection="0"/>
  </cellStyleXfs>
  <cellXfs count="146">
    <xf numFmtId="0" fontId="0" fillId="0" borderId="0" xfId="0"/>
    <xf numFmtId="0" fontId="19" fillId="33" borderId="0" xfId="0" applyFont="1" applyFill="1"/>
    <xf numFmtId="0" fontId="21" fillId="34" borderId="10" xfId="0" applyFont="1" applyFill="1" applyBorder="1" applyAlignment="1">
      <alignment horizontal="center" wrapText="1"/>
    </xf>
    <xf numFmtId="0" fontId="22" fillId="34" borderId="10" xfId="0" applyFont="1" applyFill="1" applyBorder="1"/>
    <xf numFmtId="0" fontId="22" fillId="34" borderId="10" xfId="0" applyFont="1" applyFill="1" applyBorder="1" applyAlignment="1">
      <alignment wrapText="1"/>
    </xf>
    <xf numFmtId="0" fontId="19" fillId="33" borderId="10" xfId="0" applyFont="1" applyFill="1" applyBorder="1"/>
    <xf numFmtId="0" fontId="19" fillId="0" borderId="10" xfId="0" applyFont="1" applyBorder="1" applyAlignment="1">
      <alignment wrapText="1"/>
    </xf>
    <xf numFmtId="0" fontId="22" fillId="33" borderId="10" xfId="0" applyFont="1" applyFill="1" applyBorder="1"/>
    <xf numFmtId="0" fontId="22" fillId="0" borderId="10" xfId="42" applyFont="1" applyBorder="1" applyAlignment="1">
      <alignment wrapText="1"/>
    </xf>
    <xf numFmtId="0" fontId="22" fillId="34" borderId="11" xfId="0" applyFont="1" applyFill="1" applyBorder="1"/>
    <xf numFmtId="0" fontId="19" fillId="33" borderId="0" xfId="0" applyFont="1" applyFill="1" applyAlignment="1">
      <alignment wrapText="1"/>
    </xf>
    <xf numFmtId="0" fontId="19" fillId="35" borderId="10" xfId="0" applyFont="1" applyFill="1" applyBorder="1"/>
    <xf numFmtId="0" fontId="19" fillId="35" borderId="10" xfId="0" applyFont="1" applyFill="1" applyBorder="1" applyAlignment="1">
      <alignment wrapText="1"/>
    </xf>
    <xf numFmtId="0" fontId="22" fillId="35" borderId="10" xfId="0" applyFont="1" applyFill="1" applyBorder="1"/>
    <xf numFmtId="0" fontId="22" fillId="34" borderId="13" xfId="0" applyFont="1" applyFill="1" applyBorder="1" applyAlignment="1">
      <alignment wrapText="1"/>
    </xf>
    <xf numFmtId="0" fontId="24" fillId="0" borderId="10" xfId="0" applyFont="1" applyBorder="1"/>
    <xf numFmtId="0" fontId="24" fillId="0" borderId="10" xfId="0" applyFont="1" applyBorder="1" applyAlignment="1">
      <alignment wrapText="1"/>
    </xf>
    <xf numFmtId="0" fontId="22" fillId="35" borderId="10" xfId="42" applyFont="1" applyFill="1" applyBorder="1" applyAlignment="1">
      <alignment wrapText="1"/>
    </xf>
    <xf numFmtId="0" fontId="19" fillId="0" borderId="10" xfId="0" applyFont="1" applyBorder="1"/>
    <xf numFmtId="0" fontId="19" fillId="33" borderId="10" xfId="0" applyFont="1" applyFill="1" applyBorder="1" applyAlignment="1">
      <alignment wrapText="1"/>
    </xf>
    <xf numFmtId="0" fontId="19" fillId="0" borderId="0" xfId="0" applyFont="1"/>
    <xf numFmtId="0" fontId="22" fillId="33" borderId="10" xfId="0" applyFont="1" applyFill="1" applyBorder="1" applyAlignment="1">
      <alignment wrapText="1"/>
    </xf>
    <xf numFmtId="0" fontId="30" fillId="36" borderId="14" xfId="0" applyFont="1" applyFill="1" applyBorder="1"/>
    <xf numFmtId="0" fontId="30" fillId="36" borderId="14" xfId="0" applyFont="1" applyFill="1" applyBorder="1" applyAlignment="1">
      <alignment wrapText="1"/>
    </xf>
    <xf numFmtId="0" fontId="31" fillId="0" borderId="14" xfId="0" applyFont="1" applyBorder="1" applyAlignment="1">
      <alignment wrapText="1"/>
    </xf>
    <xf numFmtId="0" fontId="30" fillId="38" borderId="14" xfId="0" applyFont="1" applyFill="1" applyBorder="1" applyAlignment="1">
      <alignment wrapText="1"/>
    </xf>
    <xf numFmtId="0" fontId="31" fillId="38" borderId="15" xfId="0" applyFont="1" applyFill="1" applyBorder="1" applyAlignment="1">
      <alignment wrapText="1"/>
    </xf>
    <xf numFmtId="0" fontId="31" fillId="38" borderId="10" xfId="0" applyFont="1" applyFill="1" applyBorder="1" applyAlignment="1">
      <alignment wrapText="1"/>
    </xf>
    <xf numFmtId="0" fontId="27" fillId="35" borderId="10" xfId="0" applyFont="1" applyFill="1" applyBorder="1"/>
    <xf numFmtId="0" fontId="26" fillId="35" borderId="10" xfId="0" applyFont="1" applyFill="1" applyBorder="1"/>
    <xf numFmtId="0" fontId="26" fillId="35" borderId="10" xfId="0" applyFont="1" applyFill="1" applyBorder="1" applyAlignment="1">
      <alignment wrapText="1"/>
    </xf>
    <xf numFmtId="0" fontId="19" fillId="35" borderId="0" xfId="0" applyFont="1" applyFill="1"/>
    <xf numFmtId="0" fontId="27" fillId="35" borderId="10" xfId="0" applyFont="1" applyFill="1" applyBorder="1" applyAlignment="1">
      <alignment wrapText="1"/>
    </xf>
    <xf numFmtId="0" fontId="22" fillId="0" borderId="10" xfId="0" applyFont="1" applyBorder="1"/>
    <xf numFmtId="0" fontId="0" fillId="0" borderId="10" xfId="0" applyBorder="1"/>
    <xf numFmtId="0" fontId="0" fillId="0" borderId="10" xfId="0" applyBorder="1" applyAlignment="1">
      <alignment wrapText="1"/>
    </xf>
    <xf numFmtId="0" fontId="26" fillId="0" borderId="10" xfId="0" applyFont="1" applyBorder="1" applyAlignment="1">
      <alignment wrapText="1"/>
    </xf>
    <xf numFmtId="0" fontId="27" fillId="0" borderId="10" xfId="0" applyFont="1" applyBorder="1"/>
    <xf numFmtId="0" fontId="27" fillId="0" borderId="10" xfId="0" applyFont="1" applyBorder="1" applyAlignment="1">
      <alignment wrapText="1"/>
    </xf>
    <xf numFmtId="0" fontId="26" fillId="0" borderId="10" xfId="0" applyFont="1" applyBorder="1"/>
    <xf numFmtId="0" fontId="26" fillId="0" borderId="10" xfId="0" applyFont="1" applyBorder="1" applyAlignment="1">
      <alignment horizontal="right"/>
    </xf>
    <xf numFmtId="0" fontId="29" fillId="0" borderId="10" xfId="0" applyFont="1" applyBorder="1"/>
    <xf numFmtId="0" fontId="29" fillId="0" borderId="10" xfId="42" applyFont="1" applyBorder="1" applyAlignment="1">
      <alignment wrapText="1"/>
    </xf>
    <xf numFmtId="0" fontId="25" fillId="0" borderId="10" xfId="0" applyFont="1" applyBorder="1"/>
    <xf numFmtId="0" fontId="25" fillId="0" borderId="10" xfId="0" applyFont="1" applyBorder="1" applyAlignment="1">
      <alignment wrapText="1"/>
    </xf>
    <xf numFmtId="0" fontId="28" fillId="0" borderId="0" xfId="0" applyFont="1"/>
    <xf numFmtId="0" fontId="23" fillId="0" borderId="10" xfId="0" applyFont="1" applyBorder="1"/>
    <xf numFmtId="0" fontId="23" fillId="0" borderId="10" xfId="0" applyFont="1" applyBorder="1" applyAlignment="1">
      <alignment wrapText="1"/>
    </xf>
    <xf numFmtId="0" fontId="19" fillId="0" borderId="10" xfId="42" applyFont="1" applyBorder="1" applyAlignment="1">
      <alignment wrapText="1"/>
    </xf>
    <xf numFmtId="0" fontId="22" fillId="0" borderId="10" xfId="0" applyFont="1" applyBorder="1" applyAlignment="1">
      <alignment wrapText="1"/>
    </xf>
    <xf numFmtId="0" fontId="31" fillId="37" borderId="14" xfId="0" applyFont="1" applyFill="1" applyBorder="1" applyAlignment="1">
      <alignment horizontal="right"/>
    </xf>
    <xf numFmtId="0" fontId="30" fillId="38" borderId="14" xfId="0" applyFont="1" applyFill="1" applyBorder="1" applyAlignment="1">
      <alignment horizontal="right"/>
    </xf>
    <xf numFmtId="0" fontId="31" fillId="35" borderId="15" xfId="0" quotePrefix="1" applyFont="1" applyFill="1" applyBorder="1" applyAlignment="1">
      <alignment horizontal="right"/>
    </xf>
    <xf numFmtId="0" fontId="31" fillId="35" borderId="10" xfId="0" applyFont="1" applyFill="1" applyBorder="1" applyAlignment="1">
      <alignment horizontal="right"/>
    </xf>
    <xf numFmtId="0" fontId="32" fillId="35" borderId="10" xfId="0" quotePrefix="1" applyFont="1" applyFill="1" applyBorder="1" applyAlignment="1">
      <alignment horizontal="right"/>
    </xf>
    <xf numFmtId="0" fontId="32" fillId="35" borderId="10" xfId="42" applyFont="1" applyFill="1" applyBorder="1" applyAlignment="1">
      <alignment wrapText="1"/>
    </xf>
    <xf numFmtId="0" fontId="33" fillId="35" borderId="10" xfId="0" applyFont="1" applyFill="1" applyBorder="1" applyAlignment="1">
      <alignment horizontal="right"/>
    </xf>
    <xf numFmtId="0" fontId="33" fillId="35" borderId="10" xfId="0" applyFont="1" applyFill="1" applyBorder="1" applyAlignment="1">
      <alignment wrapText="1"/>
    </xf>
    <xf numFmtId="0" fontId="34" fillId="35" borderId="10" xfId="0" applyFont="1" applyFill="1" applyBorder="1" applyAlignment="1">
      <alignment horizontal="right"/>
    </xf>
    <xf numFmtId="0" fontId="34" fillId="38" borderId="10" xfId="0" applyFont="1" applyFill="1" applyBorder="1" applyAlignment="1">
      <alignment wrapText="1"/>
    </xf>
    <xf numFmtId="0" fontId="35" fillId="35" borderId="10" xfId="0" applyFont="1" applyFill="1" applyBorder="1"/>
    <xf numFmtId="0" fontId="35" fillId="35" borderId="10" xfId="0" applyFont="1" applyFill="1" applyBorder="1" applyAlignment="1">
      <alignment wrapText="1"/>
    </xf>
    <xf numFmtId="1" fontId="21" fillId="34" borderId="10" xfId="43" applyNumberFormat="1" applyFont="1" applyFill="1" applyBorder="1" applyAlignment="1">
      <alignment horizontal="center" wrapText="1"/>
    </xf>
    <xf numFmtId="1" fontId="30" fillId="36" borderId="14" xfId="43" applyNumberFormat="1" applyFont="1" applyFill="1" applyBorder="1" applyAlignment="1">
      <alignment horizontal="center"/>
    </xf>
    <xf numFmtId="1" fontId="31" fillId="37" borderId="14" xfId="43" applyNumberFormat="1" applyFont="1" applyFill="1" applyBorder="1" applyAlignment="1">
      <alignment horizontal="center"/>
    </xf>
    <xf numFmtId="1" fontId="30" fillId="38" borderId="14" xfId="43" applyNumberFormat="1" applyFont="1" applyFill="1" applyBorder="1" applyAlignment="1">
      <alignment horizontal="center"/>
    </xf>
    <xf numFmtId="1" fontId="31" fillId="35" borderId="15" xfId="43" applyNumberFormat="1" applyFont="1" applyFill="1" applyBorder="1" applyAlignment="1">
      <alignment horizontal="center"/>
    </xf>
    <xf numFmtId="1" fontId="31" fillId="35" borderId="10" xfId="43" applyNumberFormat="1" applyFont="1" applyFill="1" applyBorder="1" applyAlignment="1">
      <alignment horizontal="center"/>
    </xf>
    <xf numFmtId="1" fontId="34" fillId="35" borderId="10" xfId="43" applyNumberFormat="1" applyFont="1" applyFill="1" applyBorder="1" applyAlignment="1">
      <alignment horizontal="center"/>
    </xf>
    <xf numFmtId="1" fontId="0" fillId="0" borderId="10" xfId="43" applyNumberFormat="1" applyFont="1" applyFill="1" applyBorder="1" applyAlignment="1">
      <alignment horizontal="center"/>
    </xf>
    <xf numFmtId="1" fontId="19" fillId="33" borderId="0" xfId="43" applyNumberFormat="1" applyFont="1" applyFill="1" applyAlignment="1">
      <alignment horizontal="center"/>
    </xf>
    <xf numFmtId="1" fontId="32" fillId="35" borderId="10" xfId="43" applyNumberFormat="1" applyFont="1" applyFill="1" applyBorder="1" applyAlignment="1">
      <alignment horizontal="center"/>
    </xf>
    <xf numFmtId="1" fontId="33" fillId="35" borderId="10" xfId="43" applyNumberFormat="1" applyFont="1" applyFill="1" applyBorder="1" applyAlignment="1">
      <alignment horizontal="center"/>
    </xf>
    <xf numFmtId="1" fontId="22" fillId="34" borderId="10" xfId="43" applyNumberFormat="1" applyFont="1" applyFill="1" applyBorder="1" applyAlignment="1">
      <alignment horizontal="center"/>
    </xf>
    <xf numFmtId="1" fontId="19" fillId="33" borderId="10" xfId="43" applyNumberFormat="1" applyFont="1" applyFill="1" applyBorder="1" applyAlignment="1">
      <alignment horizontal="center"/>
    </xf>
    <xf numFmtId="1" fontId="22" fillId="35" borderId="10" xfId="43" applyNumberFormat="1" applyFont="1" applyFill="1" applyBorder="1" applyAlignment="1">
      <alignment horizontal="center"/>
    </xf>
    <xf numFmtId="1" fontId="19" fillId="35" borderId="10" xfId="43" applyNumberFormat="1" applyFont="1" applyFill="1" applyBorder="1" applyAlignment="1">
      <alignment horizontal="center"/>
    </xf>
    <xf numFmtId="1" fontId="19" fillId="0" borderId="10" xfId="43" applyNumberFormat="1" applyFont="1" applyFill="1" applyBorder="1" applyAlignment="1">
      <alignment horizontal="center"/>
    </xf>
    <xf numFmtId="1" fontId="22" fillId="0" borderId="10" xfId="43" applyNumberFormat="1" applyFont="1" applyFill="1" applyBorder="1" applyAlignment="1">
      <alignment horizontal="center"/>
    </xf>
    <xf numFmtId="1" fontId="26" fillId="0" borderId="10" xfId="43" applyNumberFormat="1" applyFont="1" applyFill="1" applyBorder="1" applyAlignment="1">
      <alignment horizontal="center"/>
    </xf>
    <xf numFmtId="1" fontId="27" fillId="0" borderId="10" xfId="43" applyNumberFormat="1" applyFont="1" applyFill="1" applyBorder="1" applyAlignment="1">
      <alignment horizontal="center"/>
    </xf>
    <xf numFmtId="1" fontId="35" fillId="35" borderId="10" xfId="43" applyNumberFormat="1" applyFont="1" applyFill="1" applyBorder="1" applyAlignment="1">
      <alignment horizontal="center"/>
    </xf>
    <xf numFmtId="1" fontId="29" fillId="0" borderId="10" xfId="43" applyNumberFormat="1" applyFont="1" applyFill="1" applyBorder="1" applyAlignment="1">
      <alignment horizontal="center"/>
    </xf>
    <xf numFmtId="1" fontId="24" fillId="0" borderId="10" xfId="43" applyNumberFormat="1" applyFont="1" applyBorder="1" applyAlignment="1">
      <alignment horizontal="center"/>
    </xf>
    <xf numFmtId="1" fontId="24" fillId="0" borderId="10" xfId="43" applyNumberFormat="1" applyFont="1" applyFill="1" applyBorder="1" applyAlignment="1">
      <alignment horizontal="center"/>
    </xf>
    <xf numFmtId="1" fontId="26" fillId="35" borderId="10" xfId="43" applyNumberFormat="1" applyFont="1" applyFill="1" applyBorder="1" applyAlignment="1">
      <alignment horizontal="center"/>
    </xf>
    <xf numFmtId="1" fontId="27" fillId="35" borderId="10" xfId="43" applyNumberFormat="1" applyFont="1" applyFill="1" applyBorder="1" applyAlignment="1">
      <alignment horizontal="center"/>
    </xf>
    <xf numFmtId="1" fontId="22" fillId="33" borderId="10" xfId="43" applyNumberFormat="1" applyFont="1" applyFill="1" applyBorder="1" applyAlignment="1">
      <alignment horizontal="center"/>
    </xf>
    <xf numFmtId="1" fontId="22" fillId="34" borderId="13" xfId="43" applyNumberFormat="1" applyFont="1" applyFill="1" applyBorder="1" applyAlignment="1">
      <alignment horizontal="center"/>
    </xf>
    <xf numFmtId="0" fontId="19" fillId="33" borderId="0" xfId="0" applyFont="1" applyFill="1" applyAlignment="1">
      <alignment horizontal="center"/>
    </xf>
    <xf numFmtId="0" fontId="30" fillId="36" borderId="14" xfId="0" applyFont="1" applyFill="1" applyBorder="1" applyAlignment="1">
      <alignment horizontal="center"/>
    </xf>
    <xf numFmtId="0" fontId="31" fillId="37" borderId="14" xfId="0" applyFont="1" applyFill="1" applyBorder="1" applyAlignment="1">
      <alignment horizontal="center"/>
    </xf>
    <xf numFmtId="0" fontId="30" fillId="38" borderId="14" xfId="0" applyFont="1" applyFill="1" applyBorder="1" applyAlignment="1">
      <alignment horizontal="center"/>
    </xf>
    <xf numFmtId="0" fontId="31" fillId="35" borderId="15" xfId="0" applyFont="1" applyFill="1" applyBorder="1" applyAlignment="1">
      <alignment horizontal="center"/>
    </xf>
    <xf numFmtId="0" fontId="31" fillId="35" borderId="10" xfId="0" applyFont="1" applyFill="1" applyBorder="1" applyAlignment="1">
      <alignment horizontal="center"/>
    </xf>
    <xf numFmtId="0" fontId="32" fillId="35" borderId="10" xfId="0" applyFont="1" applyFill="1" applyBorder="1" applyAlignment="1">
      <alignment horizontal="center"/>
    </xf>
    <xf numFmtId="0" fontId="33" fillId="35" borderId="10" xfId="0" applyFont="1" applyFill="1" applyBorder="1" applyAlignment="1">
      <alignment horizontal="center"/>
    </xf>
    <xf numFmtId="0" fontId="34" fillId="35" borderId="10" xfId="0" applyFont="1" applyFill="1" applyBorder="1" applyAlignment="1">
      <alignment horizontal="center"/>
    </xf>
    <xf numFmtId="0" fontId="22" fillId="34" borderId="10" xfId="0" applyFont="1" applyFill="1" applyBorder="1" applyAlignment="1">
      <alignment horizontal="center"/>
    </xf>
    <xf numFmtId="0" fontId="19" fillId="33" borderId="10" xfId="0" applyFont="1" applyFill="1" applyBorder="1" applyAlignment="1">
      <alignment horizontal="center"/>
    </xf>
    <xf numFmtId="0" fontId="22" fillId="35" borderId="10" xfId="0" applyFont="1" applyFill="1" applyBorder="1" applyAlignment="1">
      <alignment horizontal="center"/>
    </xf>
    <xf numFmtId="0" fontId="19" fillId="35" borderId="10" xfId="0" applyFont="1" applyFill="1" applyBorder="1" applyAlignment="1">
      <alignment horizontal="center"/>
    </xf>
    <xf numFmtId="0" fontId="19" fillId="0" borderId="10" xfId="0" applyFont="1" applyBorder="1" applyAlignment="1">
      <alignment horizontal="center"/>
    </xf>
    <xf numFmtId="0" fontId="22" fillId="0" borderId="10" xfId="0" applyFont="1" applyBorder="1" applyAlignment="1">
      <alignment horizontal="center"/>
    </xf>
    <xf numFmtId="0" fontId="26" fillId="0" borderId="10" xfId="0" applyFont="1" applyBorder="1" applyAlignment="1">
      <alignment horizontal="center"/>
    </xf>
    <xf numFmtId="0" fontId="27" fillId="0" borderId="10" xfId="0" applyFont="1" applyBorder="1" applyAlignment="1">
      <alignment horizontal="center"/>
    </xf>
    <xf numFmtId="0" fontId="35" fillId="35" borderId="10" xfId="0" applyFont="1" applyFill="1" applyBorder="1" applyAlignment="1">
      <alignment horizontal="center"/>
    </xf>
    <xf numFmtId="0" fontId="29" fillId="0" borderId="10" xfId="0" applyFont="1" applyBorder="1" applyAlignment="1">
      <alignment horizontal="center"/>
    </xf>
    <xf numFmtId="0" fontId="24" fillId="0" borderId="10" xfId="0" applyFont="1" applyBorder="1" applyAlignment="1">
      <alignment horizontal="center"/>
    </xf>
    <xf numFmtId="0" fontId="26" fillId="35" borderId="10" xfId="0" applyFont="1" applyFill="1" applyBorder="1" applyAlignment="1">
      <alignment horizontal="center"/>
    </xf>
    <xf numFmtId="0" fontId="27" fillId="35" borderId="10" xfId="0" applyFont="1" applyFill="1" applyBorder="1" applyAlignment="1">
      <alignment horizontal="center"/>
    </xf>
    <xf numFmtId="0" fontId="22" fillId="33" borderId="10" xfId="0" applyFont="1" applyFill="1" applyBorder="1" applyAlignment="1">
      <alignment horizontal="center"/>
    </xf>
    <xf numFmtId="0" fontId="22" fillId="34" borderId="13" xfId="0" applyFont="1" applyFill="1" applyBorder="1" applyAlignment="1">
      <alignment horizontal="center"/>
    </xf>
    <xf numFmtId="165" fontId="30" fillId="38" borderId="14" xfId="0" applyNumberFormat="1" applyFont="1" applyFill="1" applyBorder="1"/>
    <xf numFmtId="165" fontId="21" fillId="34" borderId="10" xfId="0" applyNumberFormat="1" applyFont="1" applyFill="1" applyBorder="1" applyAlignment="1">
      <alignment horizontal="center" wrapText="1"/>
    </xf>
    <xf numFmtId="165" fontId="19" fillId="33" borderId="0" xfId="0" applyNumberFormat="1" applyFont="1" applyFill="1"/>
    <xf numFmtId="165" fontId="30" fillId="36" borderId="14" xfId="0" applyNumberFormat="1" applyFont="1" applyFill="1" applyBorder="1"/>
    <xf numFmtId="165" fontId="31" fillId="37" borderId="14" xfId="0" applyNumberFormat="1" applyFont="1" applyFill="1" applyBorder="1"/>
    <xf numFmtId="165" fontId="31" fillId="35" borderId="15" xfId="0" applyNumberFormat="1" applyFont="1" applyFill="1" applyBorder="1"/>
    <xf numFmtId="165" fontId="31" fillId="35" borderId="10" xfId="0" applyNumberFormat="1" applyFont="1" applyFill="1" applyBorder="1"/>
    <xf numFmtId="165" fontId="32" fillId="35" borderId="10" xfId="0" applyNumberFormat="1" applyFont="1" applyFill="1" applyBorder="1"/>
    <xf numFmtId="165" fontId="33" fillId="35" borderId="10" xfId="0" applyNumberFormat="1" applyFont="1" applyFill="1" applyBorder="1"/>
    <xf numFmtId="165" fontId="34" fillId="35" borderId="10" xfId="0" applyNumberFormat="1" applyFont="1" applyFill="1" applyBorder="1"/>
    <xf numFmtId="165" fontId="22" fillId="34" borderId="10" xfId="0" applyNumberFormat="1" applyFont="1" applyFill="1" applyBorder="1"/>
    <xf numFmtId="165" fontId="19" fillId="33" borderId="10" xfId="0" applyNumberFormat="1" applyFont="1" applyFill="1" applyBorder="1"/>
    <xf numFmtId="165" fontId="22" fillId="35" borderId="10" xfId="0" applyNumberFormat="1" applyFont="1" applyFill="1" applyBorder="1"/>
    <xf numFmtId="165" fontId="19" fillId="35" borderId="10" xfId="0" applyNumberFormat="1" applyFont="1" applyFill="1" applyBorder="1"/>
    <xf numFmtId="165" fontId="19" fillId="0" borderId="10" xfId="0" applyNumberFormat="1" applyFont="1" applyBorder="1"/>
    <xf numFmtId="165" fontId="22" fillId="0" borderId="10" xfId="0" applyNumberFormat="1" applyFont="1" applyBorder="1"/>
    <xf numFmtId="165" fontId="26" fillId="0" borderId="10" xfId="0" applyNumberFormat="1" applyFont="1" applyBorder="1"/>
    <xf numFmtId="165" fontId="27" fillId="0" borderId="10" xfId="0" applyNumberFormat="1" applyFont="1" applyBorder="1"/>
    <xf numFmtId="165" fontId="35" fillId="35" borderId="10" xfId="0" applyNumberFormat="1" applyFont="1" applyFill="1" applyBorder="1"/>
    <xf numFmtId="165" fontId="29" fillId="0" borderId="10" xfId="0" applyNumberFormat="1" applyFont="1" applyBorder="1"/>
    <xf numFmtId="165" fontId="25" fillId="0" borderId="10" xfId="0" applyNumberFormat="1" applyFont="1" applyBorder="1"/>
    <xf numFmtId="165" fontId="24" fillId="0" borderId="10" xfId="0" applyNumberFormat="1" applyFont="1" applyBorder="1"/>
    <xf numFmtId="165" fontId="26" fillId="35" borderId="10" xfId="0" applyNumberFormat="1" applyFont="1" applyFill="1" applyBorder="1"/>
    <xf numFmtId="165" fontId="27" fillId="35" borderId="10" xfId="0" applyNumberFormat="1" applyFont="1" applyFill="1" applyBorder="1"/>
    <xf numFmtId="165" fontId="22" fillId="33" borderId="10" xfId="0" applyNumberFormat="1" applyFont="1" applyFill="1" applyBorder="1"/>
    <xf numFmtId="165" fontId="22" fillId="34" borderId="12" xfId="0" applyNumberFormat="1" applyFont="1" applyFill="1" applyBorder="1"/>
    <xf numFmtId="0" fontId="20" fillId="33" borderId="0" xfId="0" applyFont="1" applyFill="1" applyAlignment="1">
      <alignment horizontal="center" wrapText="1"/>
    </xf>
    <xf numFmtId="0" fontId="19" fillId="33" borderId="11" xfId="0" applyFont="1" applyFill="1" applyBorder="1" applyAlignment="1">
      <alignment horizontal="left"/>
    </xf>
    <xf numFmtId="0" fontId="19" fillId="33" borderId="13" xfId="0" applyFont="1" applyFill="1" applyBorder="1" applyAlignment="1">
      <alignment horizontal="left"/>
    </xf>
    <xf numFmtId="0" fontId="19" fillId="33" borderId="12" xfId="0" applyFont="1" applyFill="1" applyBorder="1" applyAlignment="1">
      <alignment horizontal="left"/>
    </xf>
    <xf numFmtId="0" fontId="22" fillId="34" borderId="11" xfId="0" applyFont="1" applyFill="1" applyBorder="1" applyAlignment="1">
      <alignment horizontal="left"/>
    </xf>
    <xf numFmtId="0" fontId="22" fillId="34" borderId="13" xfId="0" applyFont="1" applyFill="1" applyBorder="1" applyAlignment="1">
      <alignment horizontal="left"/>
    </xf>
    <xf numFmtId="0" fontId="22" fillId="34" borderId="12" xfId="0" applyFont="1" applyFill="1" applyBorder="1" applyAlignment="1">
      <alignment horizontal="left"/>
    </xf>
  </cellXfs>
  <cellStyles count="44">
    <cellStyle name="20% – rõhk1" xfId="19" builtinId="30" customBuiltin="1"/>
    <cellStyle name="20% – rõhk2" xfId="23" builtinId="34" customBuiltin="1"/>
    <cellStyle name="20% – rõhk3" xfId="27" builtinId="38" customBuiltin="1"/>
    <cellStyle name="20% – rõhk4" xfId="31" builtinId="42" customBuiltin="1"/>
    <cellStyle name="20% – rõhk5" xfId="35" builtinId="46" customBuiltin="1"/>
    <cellStyle name="20% – rõhk6" xfId="39" builtinId="50" customBuiltin="1"/>
    <cellStyle name="40% – rõhk1" xfId="20" builtinId="31" customBuiltin="1"/>
    <cellStyle name="40% – rõhk2" xfId="24" builtinId="35" customBuiltin="1"/>
    <cellStyle name="40% – rõhk3" xfId="28" builtinId="39" customBuiltin="1"/>
    <cellStyle name="40% – rõhk4" xfId="32" builtinId="43" customBuiltin="1"/>
    <cellStyle name="40% – rõhk5" xfId="36" builtinId="47" customBuiltin="1"/>
    <cellStyle name="40% – rõhk6" xfId="40" builtinId="51" customBuiltin="1"/>
    <cellStyle name="60% – rõhk1" xfId="21" builtinId="32" customBuiltin="1"/>
    <cellStyle name="60% – rõhk2" xfId="25" builtinId="36" customBuiltin="1"/>
    <cellStyle name="60% – rõhk3" xfId="29" builtinId="40" customBuiltin="1"/>
    <cellStyle name="60% – rõhk4" xfId="33" builtinId="44" customBuiltin="1"/>
    <cellStyle name="60% – rõhk5" xfId="37" builtinId="48" customBuiltin="1"/>
    <cellStyle name="60% – rõhk6" xfId="41" builtinId="52" customBuiltin="1"/>
    <cellStyle name="Arvutus" xfId="11" builtinId="22" customBuiltin="1"/>
    <cellStyle name="Halb" xfId="7" builtinId="27" customBuiltin="1"/>
    <cellStyle name="Hea" xfId="6" builtinId="26" customBuiltin="1"/>
    <cellStyle name="Hoiatuse tekst" xfId="14" builtinId="11" customBuiltin="1"/>
    <cellStyle name="Kokku" xfId="17" builtinId="25" customBuiltin="1"/>
    <cellStyle name="Koma" xfId="43" builtinId="3"/>
    <cellStyle name="Kontrolli lahtrit" xfId="13" builtinId="23" customBuiltin="1"/>
    <cellStyle name="Lingitud lahter" xfId="12" builtinId="24" customBuiltin="1"/>
    <cellStyle name="Märkus" xfId="15" builtinId="10" customBuiltin="1"/>
    <cellStyle name="Neutraalne" xfId="8" builtinId="28" customBuiltin="1"/>
    <cellStyle name="Normaallaad" xfId="0" builtinId="0"/>
    <cellStyle name="Normal 3" xfId="42" xr:uid="{00000000-0005-0000-0000-000025000000}"/>
    <cellStyle name="Pealkiri 1" xfId="2" builtinId="16" customBuiltin="1"/>
    <cellStyle name="Pealkiri 2" xfId="3" builtinId="17" customBuiltin="1"/>
    <cellStyle name="Pealkiri 3" xfId="4" builtinId="18" customBuiltin="1"/>
    <cellStyle name="Pealkiri 4" xfId="5" builtinId="19" customBuiltin="1"/>
    <cellStyle name="Rõhk1" xfId="18" builtinId="29" customBuiltin="1"/>
    <cellStyle name="Rõhk2" xfId="22" builtinId="33" customBuiltin="1"/>
    <cellStyle name="Rõhk3" xfId="26" builtinId="37" customBuiltin="1"/>
    <cellStyle name="Rõhk4" xfId="30" builtinId="41" customBuiltin="1"/>
    <cellStyle name="Rõhk5" xfId="34" builtinId="45" customBuiltin="1"/>
    <cellStyle name="Rõhk6" xfId="38" builtinId="49" customBuiltin="1"/>
    <cellStyle name="Selgitav tekst" xfId="16" builtinId="53" customBuiltin="1"/>
    <cellStyle name="Sisend" xfId="9" builtinId="20" customBuiltin="1"/>
    <cellStyle name="Üldpealkiri" xfId="1" builtinId="15" customBuiltin="1"/>
    <cellStyle name="Väljund" xfId="10" builtinId="2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DF32FB-14A7-48C7-BFED-7FBCCDC61184}">
  <dimension ref="A2:F398"/>
  <sheetViews>
    <sheetView showGridLines="0" tabSelected="1" topLeftCell="B385" zoomScaleNormal="100" zoomScaleSheetLayoutView="100" workbookViewId="0">
      <selection activeCell="F398" sqref="F398"/>
    </sheetView>
  </sheetViews>
  <sheetFormatPr defaultColWidth="9.109375" defaultRowHeight="14.4" x14ac:dyDescent="0.3"/>
  <cols>
    <col min="1" max="1" width="11.6640625" style="1" bestFit="1" customWidth="1"/>
    <col min="2" max="2" width="68.6640625" style="10" customWidth="1"/>
    <col min="3" max="3" width="10.44140625" style="70" bestFit="1" customWidth="1"/>
    <col min="4" max="4" width="7" style="89" bestFit="1" customWidth="1"/>
    <col min="5" max="5" width="14.44140625" style="115" bestFit="1" customWidth="1"/>
    <col min="6" max="6" width="15.44140625" style="115" bestFit="1" customWidth="1"/>
    <col min="7" max="16384" width="9.109375" style="1"/>
  </cols>
  <sheetData>
    <row r="2" spans="1:6" x14ac:dyDescent="0.3">
      <c r="B2" s="10" t="s">
        <v>221</v>
      </c>
    </row>
    <row r="4" spans="1:6" x14ac:dyDescent="0.3">
      <c r="B4" s="10" t="s">
        <v>219</v>
      </c>
    </row>
    <row r="5" spans="1:6" x14ac:dyDescent="0.3">
      <c r="B5" s="10" t="s">
        <v>220</v>
      </c>
    </row>
    <row r="7" spans="1:6" x14ac:dyDescent="0.3">
      <c r="B7" s="10" t="s">
        <v>225</v>
      </c>
    </row>
    <row r="11" spans="1:6" ht="18" customHeight="1" x14ac:dyDescent="0.35">
      <c r="A11" s="139" t="s">
        <v>0</v>
      </c>
      <c r="B11" s="139"/>
      <c r="C11" s="139"/>
      <c r="D11" s="139"/>
      <c r="E11" s="139"/>
      <c r="F11" s="139"/>
    </row>
    <row r="13" spans="1:6" x14ac:dyDescent="0.3">
      <c r="A13" s="2" t="s">
        <v>1</v>
      </c>
      <c r="B13" s="2" t="s">
        <v>2</v>
      </c>
      <c r="C13" s="62" t="s">
        <v>3</v>
      </c>
      <c r="D13" s="2" t="s">
        <v>4</v>
      </c>
      <c r="E13" s="114" t="s">
        <v>5</v>
      </c>
      <c r="F13" s="114" t="s">
        <v>6</v>
      </c>
    </row>
    <row r="14" spans="1:6" ht="6" customHeight="1" x14ac:dyDescent="0.3"/>
    <row r="15" spans="1:6" customFormat="1" x14ac:dyDescent="0.3">
      <c r="A15" s="22">
        <v>0</v>
      </c>
      <c r="B15" s="23" t="s">
        <v>7</v>
      </c>
      <c r="C15" s="63"/>
      <c r="D15" s="90"/>
      <c r="E15" s="116"/>
      <c r="F15" s="116">
        <f>SUM(F16:F27)/2</f>
        <v>3000</v>
      </c>
    </row>
    <row r="16" spans="1:6" customFormat="1" ht="15.75" customHeight="1" x14ac:dyDescent="0.3">
      <c r="A16" s="50"/>
      <c r="B16" s="24"/>
      <c r="C16" s="64"/>
      <c r="D16" s="91"/>
      <c r="E16" s="117"/>
      <c r="F16" s="117" t="str">
        <f t="shared" ref="F16:F17" si="0">IF(C16="","",C16*E16)</f>
        <v/>
      </c>
    </row>
    <row r="17" spans="1:6" customFormat="1" ht="15.75" customHeight="1" x14ac:dyDescent="0.3">
      <c r="A17" s="50"/>
      <c r="B17" s="24"/>
      <c r="C17" s="64"/>
      <c r="D17" s="91"/>
      <c r="E17" s="117"/>
      <c r="F17" s="117" t="str">
        <f t="shared" si="0"/>
        <v/>
      </c>
    </row>
    <row r="18" spans="1:6" customFormat="1" ht="15.75" customHeight="1" x14ac:dyDescent="0.3">
      <c r="A18" s="51">
        <v>0</v>
      </c>
      <c r="B18" s="25" t="s">
        <v>8</v>
      </c>
      <c r="C18" s="65"/>
      <c r="D18" s="92"/>
      <c r="E18" s="113"/>
      <c r="F18" s="113">
        <f>SUM(F19:F20)</f>
        <v>3000</v>
      </c>
    </row>
    <row r="19" spans="1:6" customFormat="1" ht="15.75" customHeight="1" x14ac:dyDescent="0.3">
      <c r="A19" s="52" t="s">
        <v>9</v>
      </c>
      <c r="B19" s="26" t="s">
        <v>8</v>
      </c>
      <c r="C19" s="66">
        <v>1</v>
      </c>
      <c r="D19" s="93" t="s">
        <v>10</v>
      </c>
      <c r="E19" s="118">
        <v>3000</v>
      </c>
      <c r="F19" s="118">
        <f t="shared" ref="F19" si="1">IF(C19="","",C19*E19)</f>
        <v>3000</v>
      </c>
    </row>
    <row r="20" spans="1:6" customFormat="1" ht="15.75" customHeight="1" x14ac:dyDescent="0.3">
      <c r="A20" s="53"/>
      <c r="B20" s="27"/>
      <c r="C20" s="67"/>
      <c r="D20" s="94"/>
      <c r="E20" s="119"/>
      <c r="F20" s="119"/>
    </row>
    <row r="21" spans="1:6" customFormat="1" ht="15.75" customHeight="1" x14ac:dyDescent="0.3">
      <c r="A21" s="53"/>
      <c r="B21" s="27"/>
      <c r="C21" s="67"/>
      <c r="D21" s="94"/>
      <c r="E21" s="119"/>
      <c r="F21" s="119"/>
    </row>
    <row r="22" spans="1:6" customFormat="1" ht="15.75" customHeight="1" x14ac:dyDescent="0.3">
      <c r="A22" s="54" t="s">
        <v>11</v>
      </c>
      <c r="B22" s="55" t="s">
        <v>12</v>
      </c>
      <c r="C22" s="71"/>
      <c r="D22" s="95"/>
      <c r="E22" s="120"/>
      <c r="F22" s="120">
        <f>SUM(F23:F27)</f>
        <v>0</v>
      </c>
    </row>
    <row r="23" spans="1:6" customFormat="1" ht="15.75" customHeight="1" x14ac:dyDescent="0.3">
      <c r="A23" s="56"/>
      <c r="B23" s="57" t="s">
        <v>13</v>
      </c>
      <c r="C23" s="72">
        <v>1</v>
      </c>
      <c r="D23" s="96" t="s">
        <v>10</v>
      </c>
      <c r="E23" s="121"/>
      <c r="F23" s="121">
        <f>IF(C23="","",C23*E23)</f>
        <v>0</v>
      </c>
    </row>
    <row r="24" spans="1:6" customFormat="1" ht="15.75" customHeight="1" x14ac:dyDescent="0.3">
      <c r="A24" s="56"/>
      <c r="B24" s="57" t="s">
        <v>13</v>
      </c>
      <c r="C24" s="72">
        <v>1</v>
      </c>
      <c r="D24" s="96" t="s">
        <v>10</v>
      </c>
      <c r="E24" s="121"/>
      <c r="F24" s="121">
        <f t="shared" ref="F24:F25" si="2">IF(C24="","",C24*E24)</f>
        <v>0</v>
      </c>
    </row>
    <row r="25" spans="1:6" customFormat="1" ht="15.75" customHeight="1" x14ac:dyDescent="0.3">
      <c r="A25" s="56"/>
      <c r="B25" s="57" t="s">
        <v>13</v>
      </c>
      <c r="C25" s="72">
        <v>1</v>
      </c>
      <c r="D25" s="96" t="s">
        <v>10</v>
      </c>
      <c r="E25" s="121"/>
      <c r="F25" s="121">
        <f t="shared" si="2"/>
        <v>0</v>
      </c>
    </row>
    <row r="26" spans="1:6" customFormat="1" ht="15.75" customHeight="1" x14ac:dyDescent="0.3">
      <c r="A26" s="58"/>
      <c r="B26" s="59"/>
      <c r="C26" s="68"/>
      <c r="D26" s="97"/>
      <c r="E26" s="122"/>
      <c r="F26" s="122"/>
    </row>
    <row r="27" spans="1:6" customFormat="1" ht="15.75" customHeight="1" x14ac:dyDescent="0.3">
      <c r="A27" s="58"/>
      <c r="B27" s="59"/>
      <c r="C27" s="68"/>
      <c r="D27" s="97"/>
      <c r="E27" s="122"/>
      <c r="F27" s="122"/>
    </row>
    <row r="28" spans="1:6" x14ac:dyDescent="0.3">
      <c r="A28" s="3">
        <v>1</v>
      </c>
      <c r="B28" s="4" t="s">
        <v>14</v>
      </c>
      <c r="C28" s="73"/>
      <c r="D28" s="98"/>
      <c r="E28" s="123"/>
      <c r="F28" s="123">
        <f>SUM(F29:F100)/2</f>
        <v>629800</v>
      </c>
    </row>
    <row r="29" spans="1:6" x14ac:dyDescent="0.3">
      <c r="A29" s="5"/>
      <c r="B29" s="6"/>
      <c r="C29" s="74"/>
      <c r="D29" s="99"/>
      <c r="E29" s="124"/>
      <c r="F29" s="124" t="str">
        <f>IF(C29="","",C29*E29)</f>
        <v/>
      </c>
    </row>
    <row r="30" spans="1:6" x14ac:dyDescent="0.3">
      <c r="A30" s="5"/>
      <c r="B30" s="6"/>
      <c r="C30" s="74"/>
      <c r="D30" s="99"/>
      <c r="E30" s="124"/>
      <c r="F30" s="124" t="str">
        <f>IF(C30="","",C30*E30)</f>
        <v/>
      </c>
    </row>
    <row r="31" spans="1:6" x14ac:dyDescent="0.3">
      <c r="A31" s="13">
        <v>11</v>
      </c>
      <c r="B31" s="17" t="s">
        <v>15</v>
      </c>
      <c r="C31" s="75"/>
      <c r="D31" s="100"/>
      <c r="E31" s="125"/>
      <c r="F31" s="125">
        <f>SUM(F32:F37)</f>
        <v>36200</v>
      </c>
    </row>
    <row r="32" spans="1:6" x14ac:dyDescent="0.3">
      <c r="A32" s="11">
        <v>111</v>
      </c>
      <c r="B32" s="12" t="s">
        <v>16</v>
      </c>
      <c r="C32" s="76">
        <v>1</v>
      </c>
      <c r="D32" s="101" t="s">
        <v>10</v>
      </c>
      <c r="E32" s="126">
        <v>1100</v>
      </c>
      <c r="F32" s="126">
        <f>IF(C32="","",C32*E32)</f>
        <v>1100</v>
      </c>
    </row>
    <row r="33" spans="1:6" x14ac:dyDescent="0.3">
      <c r="A33" s="11">
        <v>112</v>
      </c>
      <c r="B33" s="12" t="s">
        <v>17</v>
      </c>
      <c r="C33" s="76">
        <v>1</v>
      </c>
      <c r="D33" s="101" t="s">
        <v>10</v>
      </c>
      <c r="E33" s="126">
        <v>650</v>
      </c>
      <c r="F33" s="126">
        <f t="shared" ref="F33:F36" si="3">IF(C33="","",C33*E33)</f>
        <v>650</v>
      </c>
    </row>
    <row r="34" spans="1:6" x14ac:dyDescent="0.3">
      <c r="A34" s="11">
        <v>114</v>
      </c>
      <c r="B34" s="12" t="s">
        <v>18</v>
      </c>
      <c r="C34" s="76">
        <v>1</v>
      </c>
      <c r="D34" s="101" t="s">
        <v>10</v>
      </c>
      <c r="E34" s="126">
        <v>450</v>
      </c>
      <c r="F34" s="126">
        <f t="shared" si="3"/>
        <v>450</v>
      </c>
    </row>
    <row r="35" spans="1:6" x14ac:dyDescent="0.3">
      <c r="A35" s="11">
        <v>117</v>
      </c>
      <c r="B35" s="12" t="s">
        <v>19</v>
      </c>
      <c r="C35" s="76">
        <v>1</v>
      </c>
      <c r="D35" s="101" t="s">
        <v>10</v>
      </c>
      <c r="E35" s="126">
        <v>18000</v>
      </c>
      <c r="F35" s="126">
        <f t="shared" si="3"/>
        <v>18000</v>
      </c>
    </row>
    <row r="36" spans="1:6" s="20" customFormat="1" x14ac:dyDescent="0.3">
      <c r="A36" s="18">
        <v>118</v>
      </c>
      <c r="B36" s="6" t="s">
        <v>20</v>
      </c>
      <c r="C36" s="76">
        <v>1</v>
      </c>
      <c r="D36" s="101" t="s">
        <v>10</v>
      </c>
      <c r="E36" s="126">
        <v>16000</v>
      </c>
      <c r="F36" s="126">
        <f t="shared" si="3"/>
        <v>16000</v>
      </c>
    </row>
    <row r="37" spans="1:6" s="20" customFormat="1" x14ac:dyDescent="0.3">
      <c r="A37" s="18"/>
      <c r="B37" s="6"/>
      <c r="C37" s="77"/>
      <c r="D37" s="102"/>
      <c r="E37" s="127"/>
      <c r="F37" s="127"/>
    </row>
    <row r="38" spans="1:6" s="20" customFormat="1" x14ac:dyDescent="0.3">
      <c r="A38" s="18"/>
      <c r="B38" s="6"/>
      <c r="C38" s="77"/>
      <c r="D38" s="102"/>
      <c r="E38" s="127"/>
      <c r="F38" s="127" t="str">
        <f>IF(C38="","",C38*E38)</f>
        <v/>
      </c>
    </row>
    <row r="39" spans="1:6" s="20" customFormat="1" x14ac:dyDescent="0.3">
      <c r="A39" s="33">
        <v>12</v>
      </c>
      <c r="B39" s="8" t="s">
        <v>21</v>
      </c>
      <c r="C39" s="78"/>
      <c r="D39" s="103"/>
      <c r="E39" s="128"/>
      <c r="F39" s="128">
        <f>SUM(F40:F43)</f>
        <v>41900</v>
      </c>
    </row>
    <row r="40" spans="1:6" s="20" customFormat="1" x14ac:dyDescent="0.3">
      <c r="A40" s="18">
        <v>122</v>
      </c>
      <c r="B40" s="6" t="s">
        <v>22</v>
      </c>
      <c r="C40" s="77">
        <v>1</v>
      </c>
      <c r="D40" s="102" t="s">
        <v>10</v>
      </c>
      <c r="E40" s="127">
        <v>30000</v>
      </c>
      <c r="F40" s="127">
        <f t="shared" ref="F40:F44" si="4">IF(C40="","",C40*E40)</f>
        <v>30000</v>
      </c>
    </row>
    <row r="41" spans="1:6" s="20" customFormat="1" x14ac:dyDescent="0.3">
      <c r="A41" s="18">
        <v>123</v>
      </c>
      <c r="B41" s="6" t="s">
        <v>23</v>
      </c>
      <c r="C41" s="77">
        <v>1</v>
      </c>
      <c r="D41" s="102" t="s">
        <v>10</v>
      </c>
      <c r="E41" s="127">
        <v>8000</v>
      </c>
      <c r="F41" s="127">
        <f t="shared" si="4"/>
        <v>8000</v>
      </c>
    </row>
    <row r="42" spans="1:6" s="20" customFormat="1" x14ac:dyDescent="0.3">
      <c r="A42" s="18">
        <v>128</v>
      </c>
      <c r="B42" s="6" t="s">
        <v>24</v>
      </c>
      <c r="C42" s="77">
        <v>1</v>
      </c>
      <c r="D42" s="102" t="s">
        <v>10</v>
      </c>
      <c r="E42" s="127">
        <v>3900</v>
      </c>
      <c r="F42" s="127">
        <f t="shared" si="4"/>
        <v>3900</v>
      </c>
    </row>
    <row r="43" spans="1:6" s="20" customFormat="1" x14ac:dyDescent="0.3">
      <c r="A43" s="18"/>
      <c r="B43" s="6"/>
      <c r="C43" s="77"/>
      <c r="D43" s="102"/>
      <c r="E43" s="127"/>
      <c r="F43" s="127" t="str">
        <f t="shared" si="4"/>
        <v/>
      </c>
    </row>
    <row r="44" spans="1:6" s="20" customFormat="1" x14ac:dyDescent="0.3">
      <c r="A44" s="18"/>
      <c r="B44" s="6"/>
      <c r="C44" s="77"/>
      <c r="D44" s="102"/>
      <c r="E44" s="127"/>
      <c r="F44" s="127" t="str">
        <f t="shared" si="4"/>
        <v/>
      </c>
    </row>
    <row r="45" spans="1:6" s="20" customFormat="1" x14ac:dyDescent="0.3">
      <c r="A45" s="33">
        <v>14</v>
      </c>
      <c r="B45" s="8" t="s">
        <v>25</v>
      </c>
      <c r="C45" s="78"/>
      <c r="D45" s="103"/>
      <c r="E45" s="128"/>
      <c r="F45" s="128">
        <f>SUM(F46:F46)</f>
        <v>70000</v>
      </c>
    </row>
    <row r="46" spans="1:6" s="20" customFormat="1" x14ac:dyDescent="0.3">
      <c r="A46" s="18">
        <v>144</v>
      </c>
      <c r="B46" s="6" t="s">
        <v>26</v>
      </c>
      <c r="C46" s="79">
        <v>1</v>
      </c>
      <c r="D46" s="104" t="s">
        <v>10</v>
      </c>
      <c r="E46" s="129">
        <v>70000</v>
      </c>
      <c r="F46" s="129">
        <f t="shared" ref="F46" si="5">IF(C46="","",C46*E46)</f>
        <v>70000</v>
      </c>
    </row>
    <row r="47" spans="1:6" s="20" customFormat="1" x14ac:dyDescent="0.3">
      <c r="A47" s="18"/>
      <c r="B47" s="6"/>
      <c r="C47" s="77"/>
      <c r="D47" s="102"/>
      <c r="E47" s="127"/>
      <c r="F47" s="127"/>
    </row>
    <row r="48" spans="1:6" s="20" customFormat="1" x14ac:dyDescent="0.3">
      <c r="A48" s="18"/>
      <c r="B48" s="6"/>
      <c r="C48" s="77"/>
      <c r="D48" s="102"/>
      <c r="E48" s="127"/>
      <c r="F48" s="127"/>
    </row>
    <row r="49" spans="1:6" s="20" customFormat="1" x14ac:dyDescent="0.3">
      <c r="A49" s="37">
        <v>15</v>
      </c>
      <c r="B49" s="38" t="s">
        <v>27</v>
      </c>
      <c r="C49" s="80"/>
      <c r="D49" s="105"/>
      <c r="E49" s="130"/>
      <c r="F49" s="130">
        <f>SUM(F50:F58)</f>
        <v>212600</v>
      </c>
    </row>
    <row r="50" spans="1:6" s="20" customFormat="1" ht="14.25" customHeight="1" x14ac:dyDescent="0.3">
      <c r="A50" s="39">
        <v>152</v>
      </c>
      <c r="B50" s="36" t="s">
        <v>28</v>
      </c>
      <c r="C50" s="79">
        <v>1</v>
      </c>
      <c r="D50" s="104" t="s">
        <v>10</v>
      </c>
      <c r="E50" s="129">
        <v>16000</v>
      </c>
      <c r="F50" s="129">
        <f t="shared" ref="F50:F51" si="6">IF(C50="","",C50*E50)</f>
        <v>16000</v>
      </c>
    </row>
    <row r="51" spans="1:6" s="20" customFormat="1" x14ac:dyDescent="0.3">
      <c r="A51" s="39">
        <v>153</v>
      </c>
      <c r="B51" s="36" t="s">
        <v>29</v>
      </c>
      <c r="C51" s="79">
        <v>1</v>
      </c>
      <c r="D51" s="104" t="s">
        <v>10</v>
      </c>
      <c r="E51" s="129">
        <v>35000</v>
      </c>
      <c r="F51" s="129">
        <f t="shared" si="6"/>
        <v>35000</v>
      </c>
    </row>
    <row r="52" spans="1:6" s="20" customFormat="1" x14ac:dyDescent="0.3">
      <c r="A52" s="39">
        <v>154</v>
      </c>
      <c r="B52" s="36" t="s">
        <v>30</v>
      </c>
      <c r="C52" s="79">
        <v>1</v>
      </c>
      <c r="D52" s="104" t="s">
        <v>10</v>
      </c>
      <c r="E52" s="129">
        <v>40000</v>
      </c>
      <c r="F52" s="129">
        <f t="shared" ref="F52:F56" si="7">IF(C52="","",C52*E52)</f>
        <v>40000</v>
      </c>
    </row>
    <row r="53" spans="1:6" s="20" customFormat="1" x14ac:dyDescent="0.3">
      <c r="A53" s="40" t="s">
        <v>31</v>
      </c>
      <c r="B53" s="36" t="s">
        <v>32</v>
      </c>
      <c r="C53" s="79">
        <v>1</v>
      </c>
      <c r="D53" s="104" t="s">
        <v>10</v>
      </c>
      <c r="E53" s="129">
        <v>70000</v>
      </c>
      <c r="F53" s="129">
        <f t="shared" si="7"/>
        <v>70000</v>
      </c>
    </row>
    <row r="54" spans="1:6" s="20" customFormat="1" x14ac:dyDescent="0.3">
      <c r="A54" s="39">
        <v>157</v>
      </c>
      <c r="B54" s="36" t="s">
        <v>33</v>
      </c>
      <c r="C54" s="79">
        <v>1</v>
      </c>
      <c r="D54" s="104" t="s">
        <v>10</v>
      </c>
      <c r="E54" s="129">
        <v>25000</v>
      </c>
      <c r="F54" s="129">
        <f t="shared" si="7"/>
        <v>25000</v>
      </c>
    </row>
    <row r="55" spans="1:6" s="20" customFormat="1" x14ac:dyDescent="0.3">
      <c r="A55" s="40" t="s">
        <v>34</v>
      </c>
      <c r="B55" s="36" t="s">
        <v>35</v>
      </c>
      <c r="C55" s="79">
        <v>1</v>
      </c>
      <c r="D55" s="104" t="s">
        <v>10</v>
      </c>
      <c r="E55" s="129">
        <v>24000</v>
      </c>
      <c r="F55" s="129">
        <f t="shared" si="7"/>
        <v>24000</v>
      </c>
    </row>
    <row r="56" spans="1:6" s="20" customFormat="1" x14ac:dyDescent="0.3">
      <c r="A56" s="39">
        <v>158</v>
      </c>
      <c r="B56" s="36" t="s">
        <v>36</v>
      </c>
      <c r="C56" s="79">
        <v>1</v>
      </c>
      <c r="D56" s="104" t="s">
        <v>10</v>
      </c>
      <c r="E56" s="129">
        <v>2600</v>
      </c>
      <c r="F56" s="129">
        <f t="shared" si="7"/>
        <v>2600</v>
      </c>
    </row>
    <row r="57" spans="1:6" s="20" customFormat="1" x14ac:dyDescent="0.3">
      <c r="A57" s="39"/>
      <c r="B57" s="36"/>
      <c r="C57" s="79"/>
      <c r="D57" s="104"/>
      <c r="E57" s="129"/>
      <c r="F57" s="129"/>
    </row>
    <row r="58" spans="1:6" s="20" customFormat="1" x14ac:dyDescent="0.3">
      <c r="A58" s="18"/>
      <c r="B58" s="18"/>
      <c r="C58" s="79"/>
      <c r="D58" s="104"/>
      <c r="E58" s="129"/>
      <c r="F58" s="129"/>
    </row>
    <row r="59" spans="1:6" s="20" customFormat="1" x14ac:dyDescent="0.3">
      <c r="A59" s="37">
        <v>16</v>
      </c>
      <c r="B59" s="38" t="s">
        <v>37</v>
      </c>
      <c r="C59" s="80"/>
      <c r="D59" s="105"/>
      <c r="E59" s="130"/>
      <c r="F59" s="130">
        <f>SUM(F60:F62)</f>
        <v>9900</v>
      </c>
    </row>
    <row r="60" spans="1:6" s="20" customFormat="1" x14ac:dyDescent="0.3">
      <c r="A60" s="39">
        <v>162</v>
      </c>
      <c r="B60" s="36" t="s">
        <v>22</v>
      </c>
      <c r="C60" s="79">
        <v>1</v>
      </c>
      <c r="D60" s="104" t="s">
        <v>10</v>
      </c>
      <c r="E60" s="129">
        <v>8000</v>
      </c>
      <c r="F60" s="129">
        <f t="shared" ref="F60:F92" si="8">IF(C60="","",C60*E60)</f>
        <v>8000</v>
      </c>
    </row>
    <row r="61" spans="1:6" s="20" customFormat="1" x14ac:dyDescent="0.3">
      <c r="A61" s="39">
        <v>163</v>
      </c>
      <c r="B61" s="36" t="s">
        <v>38</v>
      </c>
      <c r="C61" s="79">
        <v>1</v>
      </c>
      <c r="D61" s="104" t="s">
        <v>10</v>
      </c>
      <c r="E61" s="129">
        <v>1900</v>
      </c>
      <c r="F61" s="129">
        <f t="shared" si="8"/>
        <v>1900</v>
      </c>
    </row>
    <row r="62" spans="1:6" s="20" customFormat="1" x14ac:dyDescent="0.3">
      <c r="A62" s="39"/>
      <c r="B62" s="36"/>
      <c r="C62" s="79"/>
      <c r="D62" s="104"/>
      <c r="E62" s="129"/>
      <c r="F62" s="129" t="str">
        <f t="shared" si="8"/>
        <v/>
      </c>
    </row>
    <row r="63" spans="1:6" s="20" customFormat="1" x14ac:dyDescent="0.3">
      <c r="A63" s="39"/>
      <c r="B63" s="36"/>
      <c r="C63" s="79"/>
      <c r="D63" s="104"/>
      <c r="E63" s="129"/>
      <c r="F63" s="129"/>
    </row>
    <row r="64" spans="1:6" s="20" customFormat="1" x14ac:dyDescent="0.3">
      <c r="A64" s="37">
        <v>17</v>
      </c>
      <c r="B64" s="38" t="s">
        <v>39</v>
      </c>
      <c r="C64" s="80"/>
      <c r="D64" s="105"/>
      <c r="E64" s="130"/>
      <c r="F64" s="130">
        <f>SUM(F65:F87)</f>
        <v>222500</v>
      </c>
    </row>
    <row r="65" spans="1:6" s="20" customFormat="1" x14ac:dyDescent="0.3">
      <c r="A65" s="39">
        <v>171</v>
      </c>
      <c r="B65" s="36" t="s">
        <v>40</v>
      </c>
      <c r="C65" s="79"/>
      <c r="D65" s="104"/>
      <c r="E65" s="129"/>
      <c r="F65" s="129" t="str">
        <f t="shared" si="8"/>
        <v/>
      </c>
    </row>
    <row r="66" spans="1:6" s="20" customFormat="1" x14ac:dyDescent="0.3">
      <c r="A66" s="39">
        <v>1710000001</v>
      </c>
      <c r="B66" s="36" t="s">
        <v>41</v>
      </c>
      <c r="C66" s="79">
        <v>1</v>
      </c>
      <c r="D66" s="104" t="s">
        <v>10</v>
      </c>
      <c r="E66" s="129">
        <v>17000</v>
      </c>
      <c r="F66" s="129">
        <f t="shared" si="8"/>
        <v>17000</v>
      </c>
    </row>
    <row r="67" spans="1:6" s="20" customFormat="1" x14ac:dyDescent="0.3">
      <c r="A67" s="39">
        <f>+A66+1</f>
        <v>1710000002</v>
      </c>
      <c r="B67" s="36" t="s">
        <v>42</v>
      </c>
      <c r="C67" s="79">
        <v>1</v>
      </c>
      <c r="D67" s="104" t="s">
        <v>10</v>
      </c>
      <c r="E67" s="129">
        <v>5000</v>
      </c>
      <c r="F67" s="129">
        <f t="shared" si="8"/>
        <v>5000</v>
      </c>
    </row>
    <row r="68" spans="1:6" s="20" customFormat="1" x14ac:dyDescent="0.3">
      <c r="A68" s="39">
        <f t="shared" ref="A68:A80" si="9">+A67+1</f>
        <v>1710000003</v>
      </c>
      <c r="B68" s="36" t="s">
        <v>43</v>
      </c>
      <c r="C68" s="79">
        <v>1</v>
      </c>
      <c r="D68" s="104" t="s">
        <v>10</v>
      </c>
      <c r="E68" s="129">
        <v>600</v>
      </c>
      <c r="F68" s="129">
        <f>IF(C68="","",C68*E68)</f>
        <v>600</v>
      </c>
    </row>
    <row r="69" spans="1:6" s="20" customFormat="1" ht="28.8" x14ac:dyDescent="0.3">
      <c r="A69" s="39">
        <f t="shared" si="9"/>
        <v>1710000004</v>
      </c>
      <c r="B69" s="36" t="s">
        <v>44</v>
      </c>
      <c r="C69" s="79">
        <v>1</v>
      </c>
      <c r="D69" s="104" t="s">
        <v>10</v>
      </c>
      <c r="E69" s="129">
        <v>500</v>
      </c>
      <c r="F69" s="129">
        <f t="shared" ref="F69:F80" si="10">IF(C69="","",C69*E69)</f>
        <v>500</v>
      </c>
    </row>
    <row r="70" spans="1:6" s="20" customFormat="1" x14ac:dyDescent="0.3">
      <c r="A70" s="39">
        <f t="shared" si="9"/>
        <v>1710000005</v>
      </c>
      <c r="B70" s="36" t="s">
        <v>45</v>
      </c>
      <c r="C70" s="79">
        <v>1</v>
      </c>
      <c r="D70" s="104" t="s">
        <v>10</v>
      </c>
      <c r="E70" s="129">
        <v>24000</v>
      </c>
      <c r="F70" s="129">
        <f t="shared" si="10"/>
        <v>24000</v>
      </c>
    </row>
    <row r="71" spans="1:6" s="20" customFormat="1" x14ac:dyDescent="0.3">
      <c r="A71" s="39">
        <f t="shared" si="9"/>
        <v>1710000006</v>
      </c>
      <c r="B71" s="36" t="s">
        <v>46</v>
      </c>
      <c r="C71" s="79">
        <v>1</v>
      </c>
      <c r="D71" s="104" t="s">
        <v>10</v>
      </c>
      <c r="E71" s="129">
        <v>3300</v>
      </c>
      <c r="F71" s="129">
        <f t="shared" si="10"/>
        <v>3300</v>
      </c>
    </row>
    <row r="72" spans="1:6" s="20" customFormat="1" x14ac:dyDescent="0.3">
      <c r="A72" s="39">
        <f t="shared" si="9"/>
        <v>1710000007</v>
      </c>
      <c r="B72" s="36" t="s">
        <v>47</v>
      </c>
      <c r="C72" s="79">
        <v>1</v>
      </c>
      <c r="D72" s="104" t="s">
        <v>10</v>
      </c>
      <c r="E72" s="129">
        <v>3700</v>
      </c>
      <c r="F72" s="129">
        <f t="shared" si="10"/>
        <v>3700</v>
      </c>
    </row>
    <row r="73" spans="1:6" s="20" customFormat="1" x14ac:dyDescent="0.3">
      <c r="A73" s="39">
        <f t="shared" si="9"/>
        <v>1710000008</v>
      </c>
      <c r="B73" s="36" t="s">
        <v>48</v>
      </c>
      <c r="C73" s="79">
        <v>1</v>
      </c>
      <c r="D73" s="104" t="s">
        <v>10</v>
      </c>
      <c r="E73" s="129">
        <v>9000</v>
      </c>
      <c r="F73" s="129">
        <f t="shared" si="10"/>
        <v>9000</v>
      </c>
    </row>
    <row r="74" spans="1:6" s="20" customFormat="1" x14ac:dyDescent="0.3">
      <c r="A74" s="39">
        <f t="shared" si="9"/>
        <v>1710000009</v>
      </c>
      <c r="B74" s="36" t="s">
        <v>49</v>
      </c>
      <c r="C74" s="79">
        <v>1</v>
      </c>
      <c r="D74" s="104" t="s">
        <v>10</v>
      </c>
      <c r="E74" s="129">
        <v>2000</v>
      </c>
      <c r="F74" s="129">
        <f t="shared" si="10"/>
        <v>2000</v>
      </c>
    </row>
    <row r="75" spans="1:6" s="20" customFormat="1" x14ac:dyDescent="0.3">
      <c r="A75" s="39">
        <f t="shared" si="9"/>
        <v>1710000010</v>
      </c>
      <c r="B75" s="36" t="s">
        <v>50</v>
      </c>
      <c r="C75" s="79">
        <v>1</v>
      </c>
      <c r="D75" s="104" t="s">
        <v>10</v>
      </c>
      <c r="E75" s="129">
        <v>12000</v>
      </c>
      <c r="F75" s="129">
        <f t="shared" si="10"/>
        <v>12000</v>
      </c>
    </row>
    <row r="76" spans="1:6" s="20" customFormat="1" x14ac:dyDescent="0.3">
      <c r="A76" s="39">
        <f t="shared" si="9"/>
        <v>1710000011</v>
      </c>
      <c r="B76" s="36" t="s">
        <v>51</v>
      </c>
      <c r="C76" s="79">
        <v>1</v>
      </c>
      <c r="D76" s="104" t="s">
        <v>10</v>
      </c>
      <c r="E76" s="129">
        <v>5000</v>
      </c>
      <c r="F76" s="129">
        <f t="shared" si="10"/>
        <v>5000</v>
      </c>
    </row>
    <row r="77" spans="1:6" s="20" customFormat="1" x14ac:dyDescent="0.3">
      <c r="A77" s="39">
        <f t="shared" si="9"/>
        <v>1710000012</v>
      </c>
      <c r="B77" s="36" t="s">
        <v>52</v>
      </c>
      <c r="C77" s="79">
        <v>1</v>
      </c>
      <c r="D77" s="104" t="s">
        <v>10</v>
      </c>
      <c r="E77" s="129">
        <v>800</v>
      </c>
      <c r="F77" s="129">
        <f t="shared" si="10"/>
        <v>800</v>
      </c>
    </row>
    <row r="78" spans="1:6" s="20" customFormat="1" x14ac:dyDescent="0.3">
      <c r="A78" s="39">
        <f t="shared" si="9"/>
        <v>1710000013</v>
      </c>
      <c r="B78" s="36" t="s">
        <v>53</v>
      </c>
      <c r="C78" s="79">
        <v>1</v>
      </c>
      <c r="D78" s="104" t="s">
        <v>10</v>
      </c>
      <c r="E78" s="129">
        <v>1400</v>
      </c>
      <c r="F78" s="129">
        <f t="shared" si="10"/>
        <v>1400</v>
      </c>
    </row>
    <row r="79" spans="1:6" s="20" customFormat="1" x14ac:dyDescent="0.3">
      <c r="A79" s="39">
        <f t="shared" si="9"/>
        <v>1710000014</v>
      </c>
      <c r="B79" s="36" t="s">
        <v>54</v>
      </c>
      <c r="C79" s="79">
        <v>1</v>
      </c>
      <c r="D79" s="104" t="s">
        <v>10</v>
      </c>
      <c r="E79" s="129">
        <v>500</v>
      </c>
      <c r="F79" s="129">
        <f t="shared" si="10"/>
        <v>500</v>
      </c>
    </row>
    <row r="80" spans="1:6" s="20" customFormat="1" x14ac:dyDescent="0.3">
      <c r="A80" s="39">
        <f t="shared" si="9"/>
        <v>1710000015</v>
      </c>
      <c r="B80" s="36" t="s">
        <v>55</v>
      </c>
      <c r="C80" s="79">
        <v>1</v>
      </c>
      <c r="D80" s="104" t="s">
        <v>10</v>
      </c>
      <c r="E80" s="129">
        <v>4900</v>
      </c>
      <c r="F80" s="129">
        <f t="shared" si="10"/>
        <v>4900</v>
      </c>
    </row>
    <row r="81" spans="1:6" s="20" customFormat="1" x14ac:dyDescent="0.3">
      <c r="A81" s="18">
        <f>A80+1</f>
        <v>1710000016</v>
      </c>
      <c r="B81" s="36" t="s">
        <v>56</v>
      </c>
      <c r="C81" s="79">
        <v>1</v>
      </c>
      <c r="D81" s="104" t="s">
        <v>10</v>
      </c>
      <c r="E81" s="129">
        <v>5800</v>
      </c>
      <c r="F81" s="129">
        <f t="shared" si="8"/>
        <v>5800</v>
      </c>
    </row>
    <row r="82" spans="1:6" s="20" customFormat="1" x14ac:dyDescent="0.3">
      <c r="A82" s="39">
        <v>172</v>
      </c>
      <c r="B82" s="36" t="s">
        <v>57</v>
      </c>
      <c r="C82" s="79">
        <v>1</v>
      </c>
      <c r="D82" s="104" t="s">
        <v>10</v>
      </c>
      <c r="E82" s="129">
        <v>42000</v>
      </c>
      <c r="F82" s="129">
        <f t="shared" si="8"/>
        <v>42000</v>
      </c>
    </row>
    <row r="83" spans="1:6" s="20" customFormat="1" x14ac:dyDescent="0.3">
      <c r="A83" s="39">
        <v>173</v>
      </c>
      <c r="B83" s="36" t="s">
        <v>58</v>
      </c>
      <c r="C83" s="79">
        <v>1</v>
      </c>
      <c r="D83" s="104" t="s">
        <v>10</v>
      </c>
      <c r="E83" s="129">
        <v>13000</v>
      </c>
      <c r="F83" s="129">
        <f t="shared" si="8"/>
        <v>13000</v>
      </c>
    </row>
    <row r="84" spans="1:6" s="20" customFormat="1" x14ac:dyDescent="0.3">
      <c r="A84" s="39">
        <v>174</v>
      </c>
      <c r="B84" s="36" t="s">
        <v>59</v>
      </c>
      <c r="C84" s="79">
        <v>1</v>
      </c>
      <c r="D84" s="104" t="s">
        <v>10</v>
      </c>
      <c r="E84" s="129">
        <v>54000</v>
      </c>
      <c r="F84" s="129">
        <f t="shared" si="8"/>
        <v>54000</v>
      </c>
    </row>
    <row r="85" spans="1:6" s="20" customFormat="1" x14ac:dyDescent="0.3">
      <c r="A85" s="39">
        <v>175</v>
      </c>
      <c r="B85" s="36" t="s">
        <v>60</v>
      </c>
      <c r="C85" s="79">
        <v>1</v>
      </c>
      <c r="D85" s="104" t="s">
        <v>10</v>
      </c>
      <c r="E85" s="129">
        <v>18000</v>
      </c>
      <c r="F85" s="129">
        <f t="shared" si="8"/>
        <v>18000</v>
      </c>
    </row>
    <row r="86" spans="1:6" s="20" customFormat="1" x14ac:dyDescent="0.3">
      <c r="A86" s="39"/>
      <c r="B86" s="36"/>
      <c r="C86" s="79"/>
      <c r="D86" s="104"/>
      <c r="E86" s="129"/>
      <c r="F86" s="129"/>
    </row>
    <row r="87" spans="1:6" s="20" customFormat="1" x14ac:dyDescent="0.3">
      <c r="A87" s="39"/>
      <c r="B87" s="36"/>
      <c r="C87" s="79"/>
      <c r="D87" s="104"/>
      <c r="E87" s="129"/>
      <c r="F87" s="129"/>
    </row>
    <row r="88" spans="1:6" s="20" customFormat="1" x14ac:dyDescent="0.3">
      <c r="A88" s="37">
        <v>18</v>
      </c>
      <c r="B88" s="38" t="s">
        <v>61</v>
      </c>
      <c r="C88" s="80"/>
      <c r="D88" s="105"/>
      <c r="E88" s="130"/>
      <c r="F88" s="130">
        <f>SUM(F89:F93)</f>
        <v>36700</v>
      </c>
    </row>
    <row r="89" spans="1:6" s="20" customFormat="1" x14ac:dyDescent="0.3">
      <c r="A89" s="40" t="s">
        <v>62</v>
      </c>
      <c r="B89" s="36" t="s">
        <v>63</v>
      </c>
      <c r="C89" s="79">
        <v>1</v>
      </c>
      <c r="D89" s="104" t="s">
        <v>10</v>
      </c>
      <c r="E89" s="129">
        <v>11000</v>
      </c>
      <c r="F89" s="129">
        <f t="shared" ref="F89:F91" si="11">IF(C89="","",C89*E89)</f>
        <v>11000</v>
      </c>
    </row>
    <row r="90" spans="1:6" s="20" customFormat="1" ht="28.8" x14ac:dyDescent="0.3">
      <c r="A90" s="40" t="s">
        <v>64</v>
      </c>
      <c r="B90" s="36" t="s">
        <v>65</v>
      </c>
      <c r="C90" s="79">
        <v>1</v>
      </c>
      <c r="D90" s="104" t="s">
        <v>10</v>
      </c>
      <c r="E90" s="129">
        <v>25000</v>
      </c>
      <c r="F90" s="129">
        <f t="shared" si="11"/>
        <v>25000</v>
      </c>
    </row>
    <row r="91" spans="1:6" s="20" customFormat="1" ht="16.5" customHeight="1" x14ac:dyDescent="0.3">
      <c r="A91" s="39">
        <v>184</v>
      </c>
      <c r="B91" s="36" t="s">
        <v>66</v>
      </c>
      <c r="C91" s="79">
        <v>1</v>
      </c>
      <c r="D91" s="104" t="s">
        <v>10</v>
      </c>
      <c r="E91" s="129">
        <v>400</v>
      </c>
      <c r="F91" s="129">
        <f t="shared" si="11"/>
        <v>400</v>
      </c>
    </row>
    <row r="92" spans="1:6" s="20" customFormat="1" x14ac:dyDescent="0.3">
      <c r="A92" s="39">
        <v>185</v>
      </c>
      <c r="B92" s="36" t="s">
        <v>67</v>
      </c>
      <c r="C92" s="79">
        <v>1</v>
      </c>
      <c r="D92" s="104" t="s">
        <v>10</v>
      </c>
      <c r="E92" s="129">
        <v>300</v>
      </c>
      <c r="F92" s="129">
        <f t="shared" si="8"/>
        <v>300</v>
      </c>
    </row>
    <row r="93" spans="1:6" s="20" customFormat="1" x14ac:dyDescent="0.3">
      <c r="A93" s="39"/>
      <c r="B93" s="36"/>
      <c r="C93" s="79"/>
      <c r="D93" s="104"/>
      <c r="E93" s="129"/>
      <c r="F93" s="129"/>
    </row>
    <row r="94" spans="1:6" s="20" customFormat="1" x14ac:dyDescent="0.3">
      <c r="A94" s="39"/>
      <c r="B94" s="36"/>
      <c r="C94" s="79"/>
      <c r="D94" s="104"/>
      <c r="E94" s="129"/>
      <c r="F94" s="129"/>
    </row>
    <row r="95" spans="1:6" s="20" customFormat="1" x14ac:dyDescent="0.3">
      <c r="A95" s="54">
        <v>1000</v>
      </c>
      <c r="B95" s="55" t="s">
        <v>12</v>
      </c>
      <c r="C95" s="71"/>
      <c r="D95" s="95"/>
      <c r="E95" s="120"/>
      <c r="F95" s="120">
        <f>SUM(F96:F100)</f>
        <v>0</v>
      </c>
    </row>
    <row r="96" spans="1:6" s="20" customFormat="1" x14ac:dyDescent="0.3">
      <c r="A96" s="56"/>
      <c r="B96" s="57" t="s">
        <v>13</v>
      </c>
      <c r="C96" s="72">
        <v>1</v>
      </c>
      <c r="D96" s="96" t="s">
        <v>10</v>
      </c>
      <c r="E96" s="121"/>
      <c r="F96" s="121">
        <f>IF(C96="","",C96*E96)</f>
        <v>0</v>
      </c>
    </row>
    <row r="97" spans="1:6" s="20" customFormat="1" x14ac:dyDescent="0.3">
      <c r="A97" s="56"/>
      <c r="B97" s="57" t="s">
        <v>13</v>
      </c>
      <c r="C97" s="72">
        <v>1</v>
      </c>
      <c r="D97" s="96" t="s">
        <v>10</v>
      </c>
      <c r="E97" s="121"/>
      <c r="F97" s="121">
        <f t="shared" ref="F97:F98" si="12">IF(C97="","",C97*E97)</f>
        <v>0</v>
      </c>
    </row>
    <row r="98" spans="1:6" s="20" customFormat="1" x14ac:dyDescent="0.3">
      <c r="A98" s="56"/>
      <c r="B98" s="57" t="s">
        <v>13</v>
      </c>
      <c r="C98" s="72">
        <v>1</v>
      </c>
      <c r="D98" s="96" t="s">
        <v>10</v>
      </c>
      <c r="E98" s="121"/>
      <c r="F98" s="121">
        <f t="shared" si="12"/>
        <v>0</v>
      </c>
    </row>
    <row r="99" spans="1:6" x14ac:dyDescent="0.3">
      <c r="A99" s="60"/>
      <c r="B99" s="61"/>
      <c r="C99" s="81"/>
      <c r="D99" s="106"/>
      <c r="E99" s="131"/>
      <c r="F99" s="131"/>
    </row>
    <row r="100" spans="1:6" x14ac:dyDescent="0.3">
      <c r="A100" s="60"/>
      <c r="B100" s="61"/>
      <c r="C100" s="81"/>
      <c r="D100" s="106"/>
      <c r="E100" s="131"/>
      <c r="F100" s="131" t="str">
        <f t="shared" ref="F100" si="13">IF(C100="","",C100*E100)</f>
        <v/>
      </c>
    </row>
    <row r="101" spans="1:6" x14ac:dyDescent="0.3">
      <c r="A101" s="3">
        <v>2</v>
      </c>
      <c r="B101" s="4" t="s">
        <v>68</v>
      </c>
      <c r="C101" s="73"/>
      <c r="D101" s="98"/>
      <c r="E101" s="123"/>
      <c r="F101" s="123">
        <f>SUM(F102:F127)/2</f>
        <v>165400</v>
      </c>
    </row>
    <row r="102" spans="1:6" x14ac:dyDescent="0.3">
      <c r="A102" s="5"/>
      <c r="B102" s="6"/>
      <c r="C102" s="74"/>
      <c r="D102" s="99"/>
      <c r="E102" s="124"/>
      <c r="F102" s="124" t="str">
        <f>IF(C102="","",C102*E102)</f>
        <v/>
      </c>
    </row>
    <row r="103" spans="1:6" x14ac:dyDescent="0.3">
      <c r="A103" s="5"/>
      <c r="B103" s="6"/>
      <c r="C103" s="74"/>
      <c r="D103" s="99"/>
      <c r="E103" s="124"/>
      <c r="F103" s="124" t="str">
        <f>IF(C103="","",C103*E103)</f>
        <v/>
      </c>
    </row>
    <row r="104" spans="1:6" s="20" customFormat="1" x14ac:dyDescent="0.3">
      <c r="A104" s="41">
        <v>21</v>
      </c>
      <c r="B104" s="42" t="s">
        <v>69</v>
      </c>
      <c r="C104" s="82"/>
      <c r="D104" s="107"/>
      <c r="E104" s="132"/>
      <c r="F104" s="132">
        <f>SUM(F105:F110)</f>
        <v>72200</v>
      </c>
    </row>
    <row r="105" spans="1:6" s="20" customFormat="1" x14ac:dyDescent="0.3">
      <c r="A105" s="43">
        <v>211</v>
      </c>
      <c r="B105" s="44" t="s">
        <v>70</v>
      </c>
      <c r="C105" s="79">
        <v>1</v>
      </c>
      <c r="D105" s="104" t="s">
        <v>10</v>
      </c>
      <c r="E105" s="129">
        <v>6800</v>
      </c>
      <c r="F105" s="133">
        <f t="shared" ref="F105:F111" si="14">IF(C105="","",C105*E105)</f>
        <v>6800</v>
      </c>
    </row>
    <row r="106" spans="1:6" s="45" customFormat="1" x14ac:dyDescent="0.3">
      <c r="A106" s="43">
        <v>212</v>
      </c>
      <c r="B106" s="44" t="s">
        <v>71</v>
      </c>
      <c r="C106" s="79">
        <v>1</v>
      </c>
      <c r="D106" s="104" t="s">
        <v>10</v>
      </c>
      <c r="E106" s="129">
        <v>46000</v>
      </c>
      <c r="F106" s="133">
        <f t="shared" si="14"/>
        <v>46000</v>
      </c>
    </row>
    <row r="107" spans="1:6" s="20" customFormat="1" x14ac:dyDescent="0.3">
      <c r="A107" s="18">
        <v>213</v>
      </c>
      <c r="B107" s="6" t="s">
        <v>72</v>
      </c>
      <c r="C107" s="79">
        <v>1</v>
      </c>
      <c r="D107" s="104" t="s">
        <v>10</v>
      </c>
      <c r="E107" s="129">
        <v>3900</v>
      </c>
      <c r="F107" s="127">
        <f t="shared" si="14"/>
        <v>3900</v>
      </c>
    </row>
    <row r="108" spans="1:6" s="20" customFormat="1" x14ac:dyDescent="0.3">
      <c r="A108" s="18">
        <v>214</v>
      </c>
      <c r="B108" s="6" t="s">
        <v>73</v>
      </c>
      <c r="C108" s="79">
        <v>1</v>
      </c>
      <c r="D108" s="104" t="s">
        <v>10</v>
      </c>
      <c r="E108" s="129">
        <v>5000</v>
      </c>
      <c r="F108" s="127">
        <f t="shared" si="14"/>
        <v>5000</v>
      </c>
    </row>
    <row r="109" spans="1:6" s="45" customFormat="1" x14ac:dyDescent="0.3">
      <c r="A109" s="43">
        <v>217</v>
      </c>
      <c r="B109" s="44" t="s">
        <v>74</v>
      </c>
      <c r="C109" s="79">
        <v>1</v>
      </c>
      <c r="D109" s="104" t="s">
        <v>10</v>
      </c>
      <c r="E109" s="129">
        <v>10500</v>
      </c>
      <c r="F109" s="127">
        <f t="shared" si="14"/>
        <v>10500</v>
      </c>
    </row>
    <row r="110" spans="1:6" s="20" customFormat="1" x14ac:dyDescent="0.3">
      <c r="A110" s="18"/>
      <c r="B110" s="6"/>
      <c r="C110" s="77"/>
      <c r="D110" s="102"/>
      <c r="E110" s="127"/>
      <c r="F110" s="127" t="str">
        <f t="shared" si="14"/>
        <v/>
      </c>
    </row>
    <row r="111" spans="1:6" s="20" customFormat="1" x14ac:dyDescent="0.3">
      <c r="A111" s="18"/>
      <c r="B111" s="6"/>
      <c r="C111" s="77"/>
      <c r="D111" s="102"/>
      <c r="E111" s="127"/>
      <c r="F111" s="127" t="str">
        <f t="shared" si="14"/>
        <v/>
      </c>
    </row>
    <row r="112" spans="1:6" s="20" customFormat="1" x14ac:dyDescent="0.3">
      <c r="A112" s="33">
        <v>23</v>
      </c>
      <c r="B112" s="8" t="s">
        <v>75</v>
      </c>
      <c r="C112" s="78"/>
      <c r="D112" s="103"/>
      <c r="E112" s="128"/>
      <c r="F112" s="128">
        <f>SUM(F113:F116)</f>
        <v>92000</v>
      </c>
    </row>
    <row r="113" spans="1:6" s="20" customFormat="1" x14ac:dyDescent="0.3">
      <c r="A113" s="18">
        <v>231</v>
      </c>
      <c r="B113" s="6" t="s">
        <v>70</v>
      </c>
      <c r="C113" s="79">
        <v>1</v>
      </c>
      <c r="D113" s="104" t="s">
        <v>10</v>
      </c>
      <c r="E113" s="129">
        <v>13000</v>
      </c>
      <c r="F113" s="127">
        <f t="shared" ref="F113:F115" si="15">IF(C113="","",C113*E113)</f>
        <v>13000</v>
      </c>
    </row>
    <row r="114" spans="1:6" s="20" customFormat="1" x14ac:dyDescent="0.3">
      <c r="A114" s="18">
        <v>232</v>
      </c>
      <c r="B114" s="6" t="s">
        <v>71</v>
      </c>
      <c r="C114" s="79">
        <v>1</v>
      </c>
      <c r="D114" s="104" t="s">
        <v>10</v>
      </c>
      <c r="E114" s="129">
        <v>31000</v>
      </c>
      <c r="F114" s="127">
        <f t="shared" si="15"/>
        <v>31000</v>
      </c>
    </row>
    <row r="115" spans="1:6" s="20" customFormat="1" x14ac:dyDescent="0.3">
      <c r="A115" s="18">
        <v>236</v>
      </c>
      <c r="B115" s="6" t="s">
        <v>74</v>
      </c>
      <c r="C115" s="79">
        <v>1</v>
      </c>
      <c r="D115" s="104" t="s">
        <v>10</v>
      </c>
      <c r="E115" s="129">
        <v>48000</v>
      </c>
      <c r="F115" s="127">
        <f t="shared" si="15"/>
        <v>48000</v>
      </c>
    </row>
    <row r="116" spans="1:6" s="20" customFormat="1" x14ac:dyDescent="0.3">
      <c r="A116" s="18"/>
      <c r="B116" s="6"/>
      <c r="C116" s="77"/>
      <c r="D116" s="102"/>
      <c r="E116" s="127"/>
      <c r="F116" s="127"/>
    </row>
    <row r="117" spans="1:6" s="20" customFormat="1" x14ac:dyDescent="0.3">
      <c r="A117" s="18"/>
      <c r="B117" s="6"/>
      <c r="C117" s="77"/>
      <c r="D117" s="102"/>
      <c r="E117" s="127"/>
      <c r="F117" s="127" t="str">
        <f>IF(C117="","",C117*E117)</f>
        <v/>
      </c>
    </row>
    <row r="118" spans="1:6" s="20" customFormat="1" x14ac:dyDescent="0.3">
      <c r="A118" s="33">
        <v>24</v>
      </c>
      <c r="B118" s="8" t="s">
        <v>76</v>
      </c>
      <c r="C118" s="78"/>
      <c r="D118" s="103"/>
      <c r="E118" s="128"/>
      <c r="F118" s="128">
        <f>F119</f>
        <v>1200</v>
      </c>
    </row>
    <row r="119" spans="1:6" s="20" customFormat="1" x14ac:dyDescent="0.3">
      <c r="A119" s="18">
        <v>242</v>
      </c>
      <c r="B119" s="6" t="s">
        <v>77</v>
      </c>
      <c r="C119" s="79">
        <v>1</v>
      </c>
      <c r="D119" s="104" t="s">
        <v>10</v>
      </c>
      <c r="E119" s="129">
        <v>1200</v>
      </c>
      <c r="F119" s="127">
        <f t="shared" ref="F119" si="16">IF(C119="","",C119*E119)</f>
        <v>1200</v>
      </c>
    </row>
    <row r="120" spans="1:6" s="20" customFormat="1" x14ac:dyDescent="0.3">
      <c r="A120" s="18"/>
      <c r="B120" s="6"/>
      <c r="C120" s="79"/>
      <c r="D120" s="104"/>
      <c r="E120" s="129"/>
      <c r="F120" s="127"/>
    </row>
    <row r="121" spans="1:6" s="20" customFormat="1" x14ac:dyDescent="0.3">
      <c r="A121" s="18"/>
      <c r="B121" s="6"/>
      <c r="C121" s="79"/>
      <c r="D121" s="104"/>
      <c r="E121" s="129"/>
      <c r="F121" s="127"/>
    </row>
    <row r="122" spans="1:6" s="20" customFormat="1" x14ac:dyDescent="0.3">
      <c r="A122" s="54">
        <v>2000</v>
      </c>
      <c r="B122" s="55" t="s">
        <v>12</v>
      </c>
      <c r="C122" s="71"/>
      <c r="D122" s="95"/>
      <c r="E122" s="120"/>
      <c r="F122" s="120">
        <f>SUM(F123:F127)</f>
        <v>0</v>
      </c>
    </row>
    <row r="123" spans="1:6" s="20" customFormat="1" x14ac:dyDescent="0.3">
      <c r="A123" s="56"/>
      <c r="B123" s="57" t="s">
        <v>13</v>
      </c>
      <c r="C123" s="72">
        <v>1</v>
      </c>
      <c r="D123" s="96" t="s">
        <v>10</v>
      </c>
      <c r="E123" s="121"/>
      <c r="F123" s="121">
        <f>IF(C123="","",C123*E123)</f>
        <v>0</v>
      </c>
    </row>
    <row r="124" spans="1:6" s="20" customFormat="1" x14ac:dyDescent="0.3">
      <c r="A124" s="56"/>
      <c r="B124" s="57" t="s">
        <v>13</v>
      </c>
      <c r="C124" s="72">
        <v>1</v>
      </c>
      <c r="D124" s="96" t="s">
        <v>10</v>
      </c>
      <c r="E124" s="121"/>
      <c r="F124" s="121">
        <f t="shared" ref="F124:F125" si="17">IF(C124="","",C124*E124)</f>
        <v>0</v>
      </c>
    </row>
    <row r="125" spans="1:6" s="20" customFormat="1" x14ac:dyDescent="0.3">
      <c r="A125" s="56"/>
      <c r="B125" s="57" t="s">
        <v>13</v>
      </c>
      <c r="C125" s="72">
        <v>1</v>
      </c>
      <c r="D125" s="96" t="s">
        <v>10</v>
      </c>
      <c r="E125" s="121"/>
      <c r="F125" s="121">
        <f t="shared" si="17"/>
        <v>0</v>
      </c>
    </row>
    <row r="126" spans="1:6" x14ac:dyDescent="0.3">
      <c r="A126" s="60"/>
      <c r="B126" s="61"/>
      <c r="C126" s="81"/>
      <c r="D126" s="106"/>
      <c r="E126" s="131"/>
      <c r="F126" s="131"/>
    </row>
    <row r="127" spans="1:6" x14ac:dyDescent="0.3">
      <c r="A127" s="60"/>
      <c r="B127" s="61"/>
      <c r="C127" s="81"/>
      <c r="D127" s="106"/>
      <c r="E127" s="131"/>
      <c r="F127" s="131" t="str">
        <f t="shared" ref="F127" si="18">IF(C127="","",C127*E127)</f>
        <v/>
      </c>
    </row>
    <row r="128" spans="1:6" x14ac:dyDescent="0.3">
      <c r="A128" s="3">
        <v>3</v>
      </c>
      <c r="B128" s="4" t="s">
        <v>78</v>
      </c>
      <c r="C128" s="73"/>
      <c r="D128" s="98"/>
      <c r="E128" s="123"/>
      <c r="F128" s="123">
        <f>SUM(F129:F154)/2</f>
        <v>381800</v>
      </c>
    </row>
    <row r="129" spans="1:6" s="20" customFormat="1" x14ac:dyDescent="0.3">
      <c r="A129" s="18"/>
      <c r="B129" s="6"/>
      <c r="C129" s="77"/>
      <c r="D129" s="102"/>
      <c r="E129" s="127"/>
      <c r="F129" s="127" t="str">
        <f>IF(C129="","",C129*E129)</f>
        <v/>
      </c>
    </row>
    <row r="130" spans="1:6" s="20" customFormat="1" x14ac:dyDescent="0.3">
      <c r="A130" s="18"/>
      <c r="B130" s="6"/>
      <c r="C130" s="77"/>
      <c r="D130" s="102"/>
      <c r="E130" s="127"/>
      <c r="F130" s="127" t="str">
        <f>IF(C130="","",C130*E130)</f>
        <v/>
      </c>
    </row>
    <row r="131" spans="1:6" s="20" customFormat="1" x14ac:dyDescent="0.3">
      <c r="A131" s="33">
        <v>32</v>
      </c>
      <c r="B131" s="8" t="s">
        <v>79</v>
      </c>
      <c r="C131" s="78"/>
      <c r="D131" s="103"/>
      <c r="E131" s="128"/>
      <c r="F131" s="128">
        <f>SUM(F132:F140)</f>
        <v>205900</v>
      </c>
    </row>
    <row r="132" spans="1:6" s="20" customFormat="1" x14ac:dyDescent="0.3">
      <c r="A132" s="18">
        <v>321</v>
      </c>
      <c r="B132" s="6" t="s">
        <v>80</v>
      </c>
      <c r="C132" s="79">
        <v>1</v>
      </c>
      <c r="D132" s="104" t="s">
        <v>10</v>
      </c>
      <c r="E132" s="129">
        <v>58000</v>
      </c>
      <c r="F132" s="127">
        <f t="shared" ref="F132:F139" si="19">IF(C132="","",C132*E132)</f>
        <v>58000</v>
      </c>
    </row>
    <row r="133" spans="1:6" s="20" customFormat="1" x14ac:dyDescent="0.3">
      <c r="A133" s="18">
        <v>322</v>
      </c>
      <c r="B133" s="6" t="s">
        <v>81</v>
      </c>
      <c r="C133" s="79">
        <v>1</v>
      </c>
      <c r="D133" s="104" t="s">
        <v>10</v>
      </c>
      <c r="E133" s="129">
        <v>900</v>
      </c>
      <c r="F133" s="127">
        <f t="shared" si="19"/>
        <v>900</v>
      </c>
    </row>
    <row r="134" spans="1:6" s="20" customFormat="1" x14ac:dyDescent="0.3">
      <c r="A134" s="18">
        <v>323</v>
      </c>
      <c r="B134" s="6" t="s">
        <v>72</v>
      </c>
      <c r="C134" s="79">
        <v>1</v>
      </c>
      <c r="D134" s="104" t="s">
        <v>10</v>
      </c>
      <c r="E134" s="129">
        <v>24000</v>
      </c>
      <c r="F134" s="127">
        <f t="shared" si="19"/>
        <v>24000</v>
      </c>
    </row>
    <row r="135" spans="1:6" s="20" customFormat="1" x14ac:dyDescent="0.3">
      <c r="A135" s="18">
        <v>324</v>
      </c>
      <c r="B135" s="6" t="s">
        <v>82</v>
      </c>
      <c r="C135" s="79">
        <v>1</v>
      </c>
      <c r="D135" s="104" t="s">
        <v>10</v>
      </c>
      <c r="E135" s="129">
        <v>32000</v>
      </c>
      <c r="F135" s="127">
        <f t="shared" si="19"/>
        <v>32000</v>
      </c>
    </row>
    <row r="136" spans="1:6" s="20" customFormat="1" x14ac:dyDescent="0.3">
      <c r="A136" s="18">
        <v>325</v>
      </c>
      <c r="B136" s="6" t="s">
        <v>83</v>
      </c>
      <c r="C136" s="79">
        <v>1</v>
      </c>
      <c r="D136" s="104" t="s">
        <v>10</v>
      </c>
      <c r="E136" s="129">
        <v>3000</v>
      </c>
      <c r="F136" s="127">
        <f t="shared" si="19"/>
        <v>3000</v>
      </c>
    </row>
    <row r="137" spans="1:6" s="20" customFormat="1" x14ac:dyDescent="0.3">
      <c r="A137" s="18">
        <v>326</v>
      </c>
      <c r="B137" s="6" t="s">
        <v>84</v>
      </c>
      <c r="C137" s="79">
        <v>1</v>
      </c>
      <c r="D137" s="104" t="s">
        <v>10</v>
      </c>
      <c r="E137" s="129">
        <v>3000</v>
      </c>
      <c r="F137" s="127">
        <f t="shared" si="19"/>
        <v>3000</v>
      </c>
    </row>
    <row r="138" spans="1:6" s="20" customFormat="1" x14ac:dyDescent="0.3">
      <c r="A138" s="18">
        <v>327</v>
      </c>
      <c r="B138" s="6" t="s">
        <v>85</v>
      </c>
      <c r="C138" s="79">
        <v>1</v>
      </c>
      <c r="D138" s="104" t="s">
        <v>10</v>
      </c>
      <c r="E138" s="129">
        <v>15000</v>
      </c>
      <c r="F138" s="127">
        <f t="shared" si="19"/>
        <v>15000</v>
      </c>
    </row>
    <row r="139" spans="1:6" s="20" customFormat="1" x14ac:dyDescent="0.3">
      <c r="A139" s="18">
        <v>328</v>
      </c>
      <c r="B139" s="6" t="s">
        <v>86</v>
      </c>
      <c r="C139" s="79">
        <v>1</v>
      </c>
      <c r="D139" s="104" t="s">
        <v>10</v>
      </c>
      <c r="E139" s="129">
        <v>70000</v>
      </c>
      <c r="F139" s="127">
        <f t="shared" si="19"/>
        <v>70000</v>
      </c>
    </row>
    <row r="140" spans="1:6" s="20" customFormat="1" x14ac:dyDescent="0.3">
      <c r="A140" s="18"/>
      <c r="B140" s="6"/>
      <c r="C140" s="77"/>
      <c r="D140" s="102"/>
      <c r="E140" s="127"/>
      <c r="F140" s="127" t="str">
        <f t="shared" ref="F140:F141" si="20">IF(C140="","",C140*E140)</f>
        <v/>
      </c>
    </row>
    <row r="141" spans="1:6" s="20" customFormat="1" x14ac:dyDescent="0.3">
      <c r="A141" s="18"/>
      <c r="B141" s="6"/>
      <c r="C141" s="77"/>
      <c r="D141" s="102"/>
      <c r="E141" s="127"/>
      <c r="F141" s="127" t="str">
        <f t="shared" si="20"/>
        <v/>
      </c>
    </row>
    <row r="142" spans="1:6" s="20" customFormat="1" x14ac:dyDescent="0.3">
      <c r="A142" s="33">
        <v>33</v>
      </c>
      <c r="B142" s="8" t="s">
        <v>87</v>
      </c>
      <c r="C142" s="78"/>
      <c r="D142" s="103"/>
      <c r="E142" s="128"/>
      <c r="F142" s="128">
        <f>SUM(F143:F154)</f>
        <v>175900</v>
      </c>
    </row>
    <row r="143" spans="1:6" s="20" customFormat="1" x14ac:dyDescent="0.3">
      <c r="A143" s="18">
        <v>333</v>
      </c>
      <c r="B143" s="6" t="s">
        <v>88</v>
      </c>
      <c r="C143" s="79">
        <v>1</v>
      </c>
      <c r="D143" s="104" t="s">
        <v>10</v>
      </c>
      <c r="E143" s="129">
        <v>50000</v>
      </c>
      <c r="F143" s="127">
        <f t="shared" ref="F143:F146" si="21">IF(C143="","",C143*E143)</f>
        <v>50000</v>
      </c>
    </row>
    <row r="144" spans="1:6" s="20" customFormat="1" x14ac:dyDescent="0.3">
      <c r="A144" s="18">
        <v>335</v>
      </c>
      <c r="B144" s="6" t="s">
        <v>89</v>
      </c>
      <c r="C144" s="79">
        <v>1</v>
      </c>
      <c r="D144" s="104" t="s">
        <v>10</v>
      </c>
      <c r="E144" s="129">
        <v>16000</v>
      </c>
      <c r="F144" s="127">
        <f t="shared" si="21"/>
        <v>16000</v>
      </c>
    </row>
    <row r="145" spans="1:6" s="20" customFormat="1" x14ac:dyDescent="0.3">
      <c r="A145" s="18">
        <v>336</v>
      </c>
      <c r="B145" s="6" t="s">
        <v>84</v>
      </c>
      <c r="C145" s="79">
        <v>1</v>
      </c>
      <c r="D145" s="104" t="s">
        <v>10</v>
      </c>
      <c r="E145" s="129">
        <v>109000</v>
      </c>
      <c r="F145" s="127">
        <f t="shared" si="21"/>
        <v>109000</v>
      </c>
    </row>
    <row r="146" spans="1:6" s="20" customFormat="1" x14ac:dyDescent="0.3">
      <c r="A146" s="18">
        <v>337</v>
      </c>
      <c r="B146" s="6" t="s">
        <v>85</v>
      </c>
      <c r="C146" s="79">
        <v>1</v>
      </c>
      <c r="D146" s="104" t="s">
        <v>10</v>
      </c>
      <c r="E146" s="129">
        <v>900</v>
      </c>
      <c r="F146" s="127">
        <f t="shared" si="21"/>
        <v>900</v>
      </c>
    </row>
    <row r="147" spans="1:6" s="20" customFormat="1" x14ac:dyDescent="0.3">
      <c r="A147" s="18"/>
      <c r="B147" s="6"/>
      <c r="C147" s="79"/>
      <c r="D147" s="104"/>
      <c r="E147" s="129"/>
      <c r="F147" s="127"/>
    </row>
    <row r="148" spans="1:6" s="20" customFormat="1" x14ac:dyDescent="0.3">
      <c r="A148" s="18"/>
      <c r="B148" s="6"/>
      <c r="C148" s="79"/>
      <c r="D148" s="104"/>
      <c r="E148" s="129"/>
      <c r="F148" s="127"/>
    </row>
    <row r="149" spans="1:6" s="20" customFormat="1" x14ac:dyDescent="0.3">
      <c r="A149" s="54">
        <v>3000</v>
      </c>
      <c r="B149" s="55" t="s">
        <v>12</v>
      </c>
      <c r="C149" s="71"/>
      <c r="D149" s="95"/>
      <c r="E149" s="120"/>
      <c r="F149" s="120">
        <f>SUM(F150:F154)</f>
        <v>0</v>
      </c>
    </row>
    <row r="150" spans="1:6" s="20" customFormat="1" x14ac:dyDescent="0.3">
      <c r="A150" s="56"/>
      <c r="B150" s="57" t="s">
        <v>13</v>
      </c>
      <c r="C150" s="72">
        <v>1</v>
      </c>
      <c r="D150" s="96" t="s">
        <v>10</v>
      </c>
      <c r="E150" s="121"/>
      <c r="F150" s="121">
        <f>IF(C150="","",C150*E150)</f>
        <v>0</v>
      </c>
    </row>
    <row r="151" spans="1:6" s="20" customFormat="1" x14ac:dyDescent="0.3">
      <c r="A151" s="56"/>
      <c r="B151" s="57" t="s">
        <v>13</v>
      </c>
      <c r="C151" s="72">
        <v>1</v>
      </c>
      <c r="D151" s="96" t="s">
        <v>10</v>
      </c>
      <c r="E151" s="121"/>
      <c r="F151" s="121">
        <f t="shared" ref="F151:F152" si="22">IF(C151="","",C151*E151)</f>
        <v>0</v>
      </c>
    </row>
    <row r="152" spans="1:6" s="20" customFormat="1" x14ac:dyDescent="0.3">
      <c r="A152" s="56"/>
      <c r="B152" s="57" t="s">
        <v>13</v>
      </c>
      <c r="C152" s="72">
        <v>1</v>
      </c>
      <c r="D152" s="96" t="s">
        <v>10</v>
      </c>
      <c r="E152" s="121"/>
      <c r="F152" s="121">
        <f t="shared" si="22"/>
        <v>0</v>
      </c>
    </row>
    <row r="153" spans="1:6" s="20" customFormat="1" x14ac:dyDescent="0.3">
      <c r="A153" s="60"/>
      <c r="B153" s="61"/>
      <c r="C153" s="81"/>
      <c r="D153" s="106"/>
      <c r="E153" s="131"/>
      <c r="F153" s="131"/>
    </row>
    <row r="154" spans="1:6" s="20" customFormat="1" x14ac:dyDescent="0.3">
      <c r="A154" s="60"/>
      <c r="B154" s="61"/>
      <c r="C154" s="81"/>
      <c r="D154" s="106"/>
      <c r="E154" s="131"/>
      <c r="F154" s="131" t="str">
        <f t="shared" ref="F154" si="23">IF(C154="","",C154*E154)</f>
        <v/>
      </c>
    </row>
    <row r="155" spans="1:6" x14ac:dyDescent="0.3">
      <c r="A155" s="3">
        <v>4</v>
      </c>
      <c r="B155" s="4" t="s">
        <v>90</v>
      </c>
      <c r="C155" s="73"/>
      <c r="D155" s="98"/>
      <c r="E155" s="123"/>
      <c r="F155" s="123">
        <f>SUM(F156:F201)/2</f>
        <v>438100</v>
      </c>
    </row>
    <row r="156" spans="1:6" x14ac:dyDescent="0.3">
      <c r="A156" s="15"/>
      <c r="B156" s="16"/>
      <c r="C156" s="83"/>
      <c r="D156" s="108"/>
      <c r="E156" s="134"/>
      <c r="F156" s="134"/>
    </row>
    <row r="157" spans="1:6" s="20" customFormat="1" x14ac:dyDescent="0.3">
      <c r="A157" s="15"/>
      <c r="B157" s="16"/>
      <c r="C157" s="84"/>
      <c r="D157" s="108"/>
      <c r="E157" s="134"/>
      <c r="F157" s="134"/>
    </row>
    <row r="158" spans="1:6" s="20" customFormat="1" x14ac:dyDescent="0.3">
      <c r="A158" s="46">
        <v>41</v>
      </c>
      <c r="B158" s="47" t="s">
        <v>91</v>
      </c>
      <c r="C158" s="84"/>
      <c r="D158" s="108"/>
      <c r="E158" s="134"/>
      <c r="F158" s="128">
        <f>SUM(F159:F162)</f>
        <v>38000</v>
      </c>
    </row>
    <row r="159" spans="1:6" s="20" customFormat="1" x14ac:dyDescent="0.3">
      <c r="A159" s="15">
        <v>411</v>
      </c>
      <c r="B159" s="16" t="s">
        <v>92</v>
      </c>
      <c r="C159" s="79">
        <v>1</v>
      </c>
      <c r="D159" s="104" t="s">
        <v>10</v>
      </c>
      <c r="E159" s="129">
        <v>34000</v>
      </c>
      <c r="F159" s="127">
        <f t="shared" ref="F159:F160" si="24">IF(C159="","",C159*E159)</f>
        <v>34000</v>
      </c>
    </row>
    <row r="160" spans="1:6" s="20" customFormat="1" x14ac:dyDescent="0.3">
      <c r="A160" s="15">
        <v>415</v>
      </c>
      <c r="B160" s="16" t="s">
        <v>93</v>
      </c>
      <c r="C160" s="79">
        <v>1</v>
      </c>
      <c r="D160" s="104" t="s">
        <v>10</v>
      </c>
      <c r="E160" s="129">
        <v>4000</v>
      </c>
      <c r="F160" s="127">
        <f t="shared" si="24"/>
        <v>4000</v>
      </c>
    </row>
    <row r="161" spans="1:6" s="20" customFormat="1" x14ac:dyDescent="0.3">
      <c r="A161" s="15"/>
      <c r="B161" s="6"/>
      <c r="C161" s="77"/>
      <c r="D161" s="102"/>
      <c r="E161" s="127"/>
      <c r="F161" s="127"/>
    </row>
    <row r="162" spans="1:6" s="20" customFormat="1" x14ac:dyDescent="0.3">
      <c r="A162" s="18"/>
      <c r="B162" s="6"/>
      <c r="C162" s="77"/>
      <c r="D162" s="102"/>
      <c r="E162" s="127"/>
      <c r="F162" s="127" t="str">
        <f>IF(C162="","",C162*E162)</f>
        <v/>
      </c>
    </row>
    <row r="163" spans="1:6" s="20" customFormat="1" x14ac:dyDescent="0.3">
      <c r="A163" s="33">
        <v>42</v>
      </c>
      <c r="B163" s="8" t="s">
        <v>94</v>
      </c>
      <c r="C163" s="78"/>
      <c r="D163" s="103"/>
      <c r="E163" s="128"/>
      <c r="F163" s="128">
        <f>SUM(F164:F167)</f>
        <v>15500</v>
      </c>
    </row>
    <row r="164" spans="1:6" s="20" customFormat="1" x14ac:dyDescent="0.3">
      <c r="A164" s="18">
        <v>421</v>
      </c>
      <c r="B164" s="6" t="s">
        <v>95</v>
      </c>
      <c r="C164" s="79">
        <v>1</v>
      </c>
      <c r="D164" s="104" t="s">
        <v>10</v>
      </c>
      <c r="E164" s="129">
        <v>1500</v>
      </c>
      <c r="F164" s="127">
        <f t="shared" ref="F164:F165" si="25">IF(C164="","",C164*E164)</f>
        <v>1500</v>
      </c>
    </row>
    <row r="165" spans="1:6" s="20" customFormat="1" x14ac:dyDescent="0.3">
      <c r="A165" s="18">
        <v>426</v>
      </c>
      <c r="B165" s="35" t="s">
        <v>96</v>
      </c>
      <c r="C165" s="79">
        <v>1</v>
      </c>
      <c r="D165" s="104" t="s">
        <v>10</v>
      </c>
      <c r="E165" s="129">
        <v>14000</v>
      </c>
      <c r="F165" s="127">
        <f t="shared" si="25"/>
        <v>14000</v>
      </c>
    </row>
    <row r="166" spans="1:6" s="20" customFormat="1" x14ac:dyDescent="0.3">
      <c r="A166" s="18"/>
      <c r="B166" s="35"/>
      <c r="C166" s="69"/>
      <c r="D166" s="102"/>
      <c r="E166" s="127"/>
      <c r="F166" s="127"/>
    </row>
    <row r="167" spans="1:6" s="20" customFormat="1" x14ac:dyDescent="0.3">
      <c r="A167" s="18"/>
      <c r="B167" s="35"/>
      <c r="C167" s="69"/>
      <c r="D167" s="102"/>
      <c r="E167" s="127"/>
      <c r="F167" s="127"/>
    </row>
    <row r="168" spans="1:6" s="20" customFormat="1" x14ac:dyDescent="0.3">
      <c r="A168" s="33">
        <v>43</v>
      </c>
      <c r="B168" s="8" t="s">
        <v>97</v>
      </c>
      <c r="C168" s="78"/>
      <c r="D168" s="103"/>
      <c r="E168" s="128"/>
      <c r="F168" s="128">
        <f>SUM(F169:F170)</f>
        <v>11700</v>
      </c>
    </row>
    <row r="169" spans="1:6" s="20" customFormat="1" x14ac:dyDescent="0.3">
      <c r="A169" s="18">
        <v>431</v>
      </c>
      <c r="B169" s="48" t="s">
        <v>98</v>
      </c>
      <c r="C169" s="79">
        <v>1</v>
      </c>
      <c r="D169" s="104" t="s">
        <v>10</v>
      </c>
      <c r="E169" s="129">
        <v>5400</v>
      </c>
      <c r="F169" s="127">
        <f t="shared" ref="F169:F170" si="26">IF(C169="","",C169*E169)</f>
        <v>5400</v>
      </c>
    </row>
    <row r="170" spans="1:6" s="20" customFormat="1" x14ac:dyDescent="0.3">
      <c r="A170" s="18">
        <v>432</v>
      </c>
      <c r="B170" s="6" t="s">
        <v>99</v>
      </c>
      <c r="C170" s="79">
        <v>1</v>
      </c>
      <c r="D170" s="104" t="s">
        <v>10</v>
      </c>
      <c r="E170" s="129">
        <v>6300</v>
      </c>
      <c r="F170" s="127">
        <f t="shared" si="26"/>
        <v>6300</v>
      </c>
    </row>
    <row r="171" spans="1:6" s="20" customFormat="1" x14ac:dyDescent="0.3">
      <c r="A171" s="18"/>
      <c r="B171" s="6"/>
      <c r="C171" s="77"/>
      <c r="D171" s="102"/>
      <c r="E171" s="127"/>
      <c r="F171" s="127"/>
    </row>
    <row r="172" spans="1:6" s="20" customFormat="1" x14ac:dyDescent="0.3">
      <c r="A172" s="18"/>
      <c r="B172" s="6"/>
      <c r="C172" s="77"/>
      <c r="D172" s="102"/>
      <c r="E172" s="127"/>
      <c r="F172" s="127" t="str">
        <f t="shared" ref="F172" si="27">IF(C172="","",C172*E172)</f>
        <v/>
      </c>
    </row>
    <row r="173" spans="1:6" s="20" customFormat="1" x14ac:dyDescent="0.3">
      <c r="A173" s="33">
        <v>46</v>
      </c>
      <c r="B173" s="49" t="s">
        <v>100</v>
      </c>
      <c r="C173" s="78"/>
      <c r="D173" s="103"/>
      <c r="E173" s="128"/>
      <c r="F173" s="128">
        <f>SUM(F174:F178)</f>
        <v>56200</v>
      </c>
    </row>
    <row r="174" spans="1:6" s="20" customFormat="1" x14ac:dyDescent="0.3">
      <c r="A174" s="18">
        <v>461</v>
      </c>
      <c r="B174" s="6" t="s">
        <v>101</v>
      </c>
      <c r="C174" s="79">
        <v>1</v>
      </c>
      <c r="D174" s="104" t="s">
        <v>10</v>
      </c>
      <c r="E174" s="129">
        <v>42000</v>
      </c>
      <c r="F174" s="127">
        <f t="shared" ref="F174:F177" si="28">IF(C174="","",C174*E174)</f>
        <v>42000</v>
      </c>
    </row>
    <row r="175" spans="1:6" s="20" customFormat="1" x14ac:dyDescent="0.3">
      <c r="A175" s="18">
        <v>462</v>
      </c>
      <c r="B175" s="6" t="s">
        <v>71</v>
      </c>
      <c r="C175" s="79">
        <v>1</v>
      </c>
      <c r="D175" s="104" t="s">
        <v>10</v>
      </c>
      <c r="E175" s="129">
        <v>1800</v>
      </c>
      <c r="F175" s="127">
        <f t="shared" si="28"/>
        <v>1800</v>
      </c>
    </row>
    <row r="176" spans="1:6" s="20" customFormat="1" x14ac:dyDescent="0.3">
      <c r="A176" s="18">
        <v>465</v>
      </c>
      <c r="B176" s="6" t="s">
        <v>102</v>
      </c>
      <c r="C176" s="79">
        <v>1</v>
      </c>
      <c r="D176" s="104" t="s">
        <v>10</v>
      </c>
      <c r="E176" s="129">
        <v>7000</v>
      </c>
      <c r="F176" s="127">
        <f t="shared" si="28"/>
        <v>7000</v>
      </c>
    </row>
    <row r="177" spans="1:6" s="20" customFormat="1" x14ac:dyDescent="0.3">
      <c r="A177" s="18">
        <v>467</v>
      </c>
      <c r="B177" s="6" t="s">
        <v>103</v>
      </c>
      <c r="C177" s="79">
        <v>1</v>
      </c>
      <c r="D177" s="104" t="s">
        <v>10</v>
      </c>
      <c r="E177" s="129">
        <v>5400</v>
      </c>
      <c r="F177" s="127">
        <f t="shared" si="28"/>
        <v>5400</v>
      </c>
    </row>
    <row r="178" spans="1:6" s="20" customFormat="1" x14ac:dyDescent="0.3">
      <c r="A178" s="18"/>
      <c r="B178" s="6"/>
      <c r="C178" s="77"/>
      <c r="D178" s="102"/>
      <c r="E178" s="127"/>
      <c r="F178" s="127"/>
    </row>
    <row r="179" spans="1:6" s="20" customFormat="1" x14ac:dyDescent="0.3">
      <c r="A179" s="18"/>
      <c r="B179" s="6"/>
      <c r="C179" s="77"/>
      <c r="D179" s="102"/>
      <c r="E179" s="127"/>
      <c r="F179" s="127"/>
    </row>
    <row r="180" spans="1:6" s="20" customFormat="1" x14ac:dyDescent="0.3">
      <c r="A180" s="33">
        <v>47</v>
      </c>
      <c r="B180" s="8" t="s">
        <v>104</v>
      </c>
      <c r="C180" s="78"/>
      <c r="D180" s="103"/>
      <c r="E180" s="128"/>
      <c r="F180" s="128">
        <f>SUM(F181:F182)</f>
        <v>1100</v>
      </c>
    </row>
    <row r="181" spans="1:6" s="20" customFormat="1" x14ac:dyDescent="0.3">
      <c r="A181" s="18">
        <v>475</v>
      </c>
      <c r="B181" s="35" t="s">
        <v>105</v>
      </c>
      <c r="C181" s="79">
        <v>1</v>
      </c>
      <c r="D181" s="104" t="s">
        <v>10</v>
      </c>
      <c r="E181" s="129">
        <v>1100</v>
      </c>
      <c r="F181" s="127">
        <f t="shared" ref="F181" si="29">IF(C181="","",C181*E181)</f>
        <v>1100</v>
      </c>
    </row>
    <row r="182" spans="1:6" s="20" customFormat="1" x14ac:dyDescent="0.3">
      <c r="A182" s="18"/>
      <c r="B182" s="6"/>
      <c r="C182" s="77"/>
      <c r="D182" s="102"/>
      <c r="E182" s="127"/>
      <c r="F182" s="127"/>
    </row>
    <row r="183" spans="1:6" s="20" customFormat="1" x14ac:dyDescent="0.3">
      <c r="A183" s="18"/>
      <c r="B183" s="6"/>
      <c r="C183" s="77"/>
      <c r="D183" s="102"/>
      <c r="E183" s="127"/>
      <c r="F183" s="127" t="str">
        <f>IF(C183="","",C183*E183)</f>
        <v/>
      </c>
    </row>
    <row r="184" spans="1:6" s="20" customFormat="1" x14ac:dyDescent="0.3">
      <c r="A184" s="33">
        <v>48</v>
      </c>
      <c r="B184" s="8" t="s">
        <v>106</v>
      </c>
      <c r="C184" s="78"/>
      <c r="D184" s="103"/>
      <c r="E184" s="128"/>
      <c r="F184" s="128">
        <f>SUM(F185:F195)</f>
        <v>285600</v>
      </c>
    </row>
    <row r="185" spans="1:6" s="20" customFormat="1" x14ac:dyDescent="0.3">
      <c r="A185" s="18">
        <v>485</v>
      </c>
      <c r="B185" s="6" t="s">
        <v>107</v>
      </c>
      <c r="C185" s="79">
        <v>1</v>
      </c>
      <c r="D185" s="104" t="s">
        <v>10</v>
      </c>
      <c r="E185" s="129">
        <v>5100</v>
      </c>
      <c r="F185" s="127">
        <f t="shared" ref="F185:F193" si="30">IF(C185="","",C185*E185)</f>
        <v>5100</v>
      </c>
    </row>
    <row r="186" spans="1:6" s="20" customFormat="1" x14ac:dyDescent="0.3">
      <c r="A186" s="18">
        <v>486</v>
      </c>
      <c r="B186" s="6" t="s">
        <v>84</v>
      </c>
      <c r="C186" s="79">
        <v>1</v>
      </c>
      <c r="D186" s="104" t="s">
        <v>10</v>
      </c>
      <c r="E186" s="129">
        <v>80000</v>
      </c>
      <c r="F186" s="127">
        <f t="shared" si="30"/>
        <v>80000</v>
      </c>
    </row>
    <row r="187" spans="1:6" s="20" customFormat="1" x14ac:dyDescent="0.3">
      <c r="A187" s="18">
        <v>487</v>
      </c>
      <c r="B187" s="6" t="s">
        <v>74</v>
      </c>
      <c r="C187" s="79">
        <v>1</v>
      </c>
      <c r="D187" s="104" t="s">
        <v>10</v>
      </c>
      <c r="E187" s="129">
        <v>93000</v>
      </c>
      <c r="F187" s="127">
        <f t="shared" si="30"/>
        <v>93000</v>
      </c>
    </row>
    <row r="188" spans="1:6" s="20" customFormat="1" x14ac:dyDescent="0.3">
      <c r="A188" s="18">
        <v>488</v>
      </c>
      <c r="B188" s="6" t="s">
        <v>108</v>
      </c>
      <c r="C188" s="79"/>
      <c r="D188" s="104"/>
      <c r="E188" s="129"/>
      <c r="F188" s="127"/>
    </row>
    <row r="189" spans="1:6" s="20" customFormat="1" x14ac:dyDescent="0.3">
      <c r="A189" s="18">
        <v>4880000001</v>
      </c>
      <c r="B189" s="6" t="s">
        <v>109</v>
      </c>
      <c r="C189" s="79">
        <v>1</v>
      </c>
      <c r="D189" s="104" t="s">
        <v>10</v>
      </c>
      <c r="E189" s="129">
        <v>58000</v>
      </c>
      <c r="F189" s="129">
        <f t="shared" si="30"/>
        <v>58000</v>
      </c>
    </row>
    <row r="190" spans="1:6" customFormat="1" x14ac:dyDescent="0.3">
      <c r="A190" s="34">
        <v>4880000002</v>
      </c>
      <c r="B190" s="35" t="s">
        <v>110</v>
      </c>
      <c r="C190" s="79">
        <v>1</v>
      </c>
      <c r="D190" s="104" t="s">
        <v>10</v>
      </c>
      <c r="E190" s="129">
        <v>37000</v>
      </c>
      <c r="F190" s="129">
        <f t="shared" si="30"/>
        <v>37000</v>
      </c>
    </row>
    <row r="191" spans="1:6" customFormat="1" x14ac:dyDescent="0.3">
      <c r="A191" s="18">
        <v>4880000003</v>
      </c>
      <c r="B191" s="35" t="s">
        <v>111</v>
      </c>
      <c r="C191" s="79">
        <v>1</v>
      </c>
      <c r="D191" s="104" t="s">
        <v>10</v>
      </c>
      <c r="E191" s="129">
        <v>5500</v>
      </c>
      <c r="F191" s="129">
        <f t="shared" si="30"/>
        <v>5500</v>
      </c>
    </row>
    <row r="192" spans="1:6" customFormat="1" x14ac:dyDescent="0.3">
      <c r="A192" s="34">
        <v>4880000004</v>
      </c>
      <c r="B192" s="35" t="s">
        <v>112</v>
      </c>
      <c r="C192" s="79">
        <v>1</v>
      </c>
      <c r="D192" s="104" t="s">
        <v>10</v>
      </c>
      <c r="E192" s="129">
        <v>600</v>
      </c>
      <c r="F192" s="129">
        <f t="shared" si="30"/>
        <v>600</v>
      </c>
    </row>
    <row r="193" spans="1:6" customFormat="1" x14ac:dyDescent="0.3">
      <c r="A193" s="18">
        <v>4880000005</v>
      </c>
      <c r="B193" s="35" t="s">
        <v>113</v>
      </c>
      <c r="C193" s="79">
        <v>1</v>
      </c>
      <c r="D193" s="104" t="s">
        <v>10</v>
      </c>
      <c r="E193" s="129">
        <v>6400</v>
      </c>
      <c r="F193" s="129">
        <f t="shared" si="30"/>
        <v>6400</v>
      </c>
    </row>
    <row r="194" spans="1:6" customFormat="1" x14ac:dyDescent="0.3">
      <c r="A194" s="18"/>
      <c r="B194" s="35"/>
      <c r="C194" s="79"/>
      <c r="D194" s="104"/>
      <c r="E194" s="129"/>
      <c r="F194" s="129"/>
    </row>
    <row r="195" spans="1:6" customFormat="1" x14ac:dyDescent="0.3">
      <c r="A195" s="18"/>
      <c r="B195" s="35"/>
      <c r="C195" s="79"/>
      <c r="D195" s="104"/>
      <c r="E195" s="129"/>
      <c r="F195" s="129"/>
    </row>
    <row r="196" spans="1:6" customFormat="1" x14ac:dyDescent="0.3">
      <c r="A196" s="54">
        <v>4000</v>
      </c>
      <c r="B196" s="55" t="s">
        <v>12</v>
      </c>
      <c r="C196" s="71"/>
      <c r="D196" s="95"/>
      <c r="E196" s="120"/>
      <c r="F196" s="120">
        <f>SUM(F197:F201)</f>
        <v>30000</v>
      </c>
    </row>
    <row r="197" spans="1:6" customFormat="1" x14ac:dyDescent="0.3">
      <c r="A197" s="56"/>
      <c r="B197" s="57" t="s">
        <v>223</v>
      </c>
      <c r="C197" s="72">
        <v>1</v>
      </c>
      <c r="D197" s="96" t="s">
        <v>10</v>
      </c>
      <c r="E197" s="121">
        <v>28500</v>
      </c>
      <c r="F197" s="121">
        <f>IF(C197="","",C197*E197)</f>
        <v>28500</v>
      </c>
    </row>
    <row r="198" spans="1:6" customFormat="1" x14ac:dyDescent="0.3">
      <c r="A198" s="56"/>
      <c r="B198" s="57" t="s">
        <v>224</v>
      </c>
      <c r="C198" s="72">
        <v>1</v>
      </c>
      <c r="D198" s="96" t="s">
        <v>10</v>
      </c>
      <c r="E198" s="121">
        <v>1500</v>
      </c>
      <c r="F198" s="121">
        <f t="shared" ref="F198:F199" si="31">IF(C198="","",C198*E198)</f>
        <v>1500</v>
      </c>
    </row>
    <row r="199" spans="1:6" customFormat="1" x14ac:dyDescent="0.3">
      <c r="A199" s="56"/>
      <c r="B199" s="57" t="s">
        <v>13</v>
      </c>
      <c r="C199" s="72">
        <v>1</v>
      </c>
      <c r="D199" s="96" t="s">
        <v>10</v>
      </c>
      <c r="E199" s="121"/>
      <c r="F199" s="121">
        <f t="shared" si="31"/>
        <v>0</v>
      </c>
    </row>
    <row r="200" spans="1:6" x14ac:dyDescent="0.3">
      <c r="A200" s="60"/>
      <c r="B200" s="61"/>
      <c r="C200" s="81"/>
      <c r="D200" s="106"/>
      <c r="E200" s="131"/>
      <c r="F200" s="131"/>
    </row>
    <row r="201" spans="1:6" x14ac:dyDescent="0.3">
      <c r="A201" s="60"/>
      <c r="B201" s="61"/>
      <c r="C201" s="81"/>
      <c r="D201" s="106"/>
      <c r="E201" s="131"/>
      <c r="F201" s="131" t="str">
        <f t="shared" ref="F201" si="32">IF(C201="","",C201*E201)</f>
        <v/>
      </c>
    </row>
    <row r="202" spans="1:6" x14ac:dyDescent="0.3">
      <c r="A202" s="3">
        <v>5</v>
      </c>
      <c r="B202" s="4" t="s">
        <v>114</v>
      </c>
      <c r="C202" s="73"/>
      <c r="D202" s="98"/>
      <c r="E202" s="123"/>
      <c r="F202" s="123">
        <f>SUM(F203:F249)/2</f>
        <v>276050</v>
      </c>
    </row>
    <row r="203" spans="1:6" x14ac:dyDescent="0.3">
      <c r="A203" s="5"/>
      <c r="B203" s="6"/>
      <c r="C203" s="74"/>
      <c r="D203" s="99"/>
      <c r="E203" s="124"/>
      <c r="F203" s="124" t="str">
        <f>IF(C203="","",C203*E203)</f>
        <v/>
      </c>
    </row>
    <row r="204" spans="1:6" s="20" customFormat="1" x14ac:dyDescent="0.3">
      <c r="A204" s="18"/>
      <c r="B204" s="6"/>
      <c r="C204" s="77"/>
      <c r="D204" s="102"/>
      <c r="E204" s="127"/>
      <c r="F204" s="127" t="str">
        <f>IF(C204="","",C204*E204)</f>
        <v/>
      </c>
    </row>
    <row r="205" spans="1:6" s="20" customFormat="1" x14ac:dyDescent="0.3">
      <c r="A205" s="33">
        <v>51</v>
      </c>
      <c r="B205" s="8" t="s">
        <v>115</v>
      </c>
      <c r="C205" s="78"/>
      <c r="D205" s="103"/>
      <c r="E205" s="128"/>
      <c r="F205" s="128">
        <f>SUM(F206:F209)</f>
        <v>55000</v>
      </c>
    </row>
    <row r="206" spans="1:6" s="20" customFormat="1" x14ac:dyDescent="0.3">
      <c r="A206" s="18">
        <v>512</v>
      </c>
      <c r="B206" s="6" t="s">
        <v>116</v>
      </c>
      <c r="C206" s="79">
        <v>1</v>
      </c>
      <c r="D206" s="104" t="s">
        <v>10</v>
      </c>
      <c r="E206" s="129">
        <v>35000</v>
      </c>
      <c r="F206" s="127">
        <f t="shared" ref="F206:F207" si="33">IF(C206="","",C206*E206)</f>
        <v>35000</v>
      </c>
    </row>
    <row r="207" spans="1:6" s="20" customFormat="1" x14ac:dyDescent="0.3">
      <c r="A207" s="18">
        <v>516</v>
      </c>
      <c r="B207" s="6" t="s">
        <v>117</v>
      </c>
      <c r="C207" s="79">
        <v>1</v>
      </c>
      <c r="D207" s="104" t="s">
        <v>10</v>
      </c>
      <c r="E207" s="129">
        <v>20000</v>
      </c>
      <c r="F207" s="127">
        <f t="shared" si="33"/>
        <v>20000</v>
      </c>
    </row>
    <row r="208" spans="1:6" s="20" customFormat="1" x14ac:dyDescent="0.3">
      <c r="A208" s="18"/>
      <c r="B208" s="6"/>
      <c r="C208" s="77"/>
      <c r="D208" s="102"/>
      <c r="E208" s="127"/>
      <c r="F208" s="127"/>
    </row>
    <row r="209" spans="1:6" s="20" customFormat="1" x14ac:dyDescent="0.3">
      <c r="A209" s="18"/>
      <c r="B209" s="6"/>
      <c r="C209" s="77"/>
      <c r="D209" s="102"/>
      <c r="E209" s="127"/>
      <c r="F209" s="127"/>
    </row>
    <row r="210" spans="1:6" s="20" customFormat="1" x14ac:dyDescent="0.3">
      <c r="A210" s="33">
        <v>52</v>
      </c>
      <c r="B210" s="8" t="s">
        <v>118</v>
      </c>
      <c r="C210" s="79"/>
      <c r="D210" s="104"/>
      <c r="E210" s="129"/>
      <c r="F210" s="128">
        <f>SUM(F211:F214)</f>
        <v>29300</v>
      </c>
    </row>
    <row r="211" spans="1:6" s="20" customFormat="1" x14ac:dyDescent="0.3">
      <c r="A211" s="18">
        <v>522</v>
      </c>
      <c r="B211" s="6" t="s">
        <v>119</v>
      </c>
      <c r="C211" s="79">
        <v>1</v>
      </c>
      <c r="D211" s="104" t="s">
        <v>10</v>
      </c>
      <c r="E211" s="129">
        <v>3600</v>
      </c>
      <c r="F211" s="127">
        <f t="shared" ref="F211:F215" si="34">IF(C211="","",C211*E211)</f>
        <v>3600</v>
      </c>
    </row>
    <row r="212" spans="1:6" s="20" customFormat="1" x14ac:dyDescent="0.3">
      <c r="A212" s="18">
        <v>525</v>
      </c>
      <c r="B212" s="6" t="s">
        <v>120</v>
      </c>
      <c r="C212" s="79">
        <v>1</v>
      </c>
      <c r="D212" s="104" t="s">
        <v>10</v>
      </c>
      <c r="E212" s="129">
        <v>16700</v>
      </c>
      <c r="F212" s="127">
        <f t="shared" si="34"/>
        <v>16700</v>
      </c>
    </row>
    <row r="213" spans="1:6" s="20" customFormat="1" x14ac:dyDescent="0.3">
      <c r="A213" s="18">
        <v>526</v>
      </c>
      <c r="B213" s="6" t="s">
        <v>121</v>
      </c>
      <c r="C213" s="77">
        <v>1</v>
      </c>
      <c r="D213" s="102" t="s">
        <v>10</v>
      </c>
      <c r="E213" s="127">
        <v>9000</v>
      </c>
      <c r="F213" s="127">
        <f t="shared" si="34"/>
        <v>9000</v>
      </c>
    </row>
    <row r="214" spans="1:6" s="20" customFormat="1" x14ac:dyDescent="0.3">
      <c r="A214" s="18"/>
      <c r="B214" s="6"/>
      <c r="C214" s="77"/>
      <c r="D214" s="102"/>
      <c r="E214" s="127"/>
      <c r="F214" s="127" t="str">
        <f t="shared" si="34"/>
        <v/>
      </c>
    </row>
    <row r="215" spans="1:6" s="20" customFormat="1" x14ac:dyDescent="0.3">
      <c r="A215" s="18"/>
      <c r="B215" s="6"/>
      <c r="C215" s="77"/>
      <c r="D215" s="102"/>
      <c r="E215" s="127"/>
      <c r="F215" s="127" t="str">
        <f t="shared" si="34"/>
        <v/>
      </c>
    </row>
    <row r="216" spans="1:6" s="20" customFormat="1" x14ac:dyDescent="0.3">
      <c r="A216" s="33">
        <v>53</v>
      </c>
      <c r="B216" s="8" t="s">
        <v>122</v>
      </c>
      <c r="C216" s="78"/>
      <c r="D216" s="103"/>
      <c r="E216" s="128"/>
      <c r="F216" s="128">
        <f>SUM(F217:F223)</f>
        <v>54500</v>
      </c>
    </row>
    <row r="217" spans="1:6" s="20" customFormat="1" x14ac:dyDescent="0.3">
      <c r="A217" s="18">
        <v>531</v>
      </c>
      <c r="B217" s="6" t="s">
        <v>123</v>
      </c>
      <c r="C217" s="77">
        <v>1</v>
      </c>
      <c r="D217" s="102" t="s">
        <v>10</v>
      </c>
      <c r="E217" s="127">
        <v>12000</v>
      </c>
      <c r="F217" s="127">
        <f t="shared" ref="F217:F224" si="35">IF(C217="","",C217*E217)</f>
        <v>12000</v>
      </c>
    </row>
    <row r="218" spans="1:6" s="20" customFormat="1" x14ac:dyDescent="0.3">
      <c r="A218" s="18">
        <v>534</v>
      </c>
      <c r="B218" s="6" t="s">
        <v>124</v>
      </c>
      <c r="C218" s="77">
        <v>1</v>
      </c>
      <c r="D218" s="102" t="s">
        <v>10</v>
      </c>
      <c r="E218" s="127">
        <v>1800</v>
      </c>
      <c r="F218" s="127">
        <f t="shared" si="35"/>
        <v>1800</v>
      </c>
    </row>
    <row r="219" spans="1:6" s="20" customFormat="1" x14ac:dyDescent="0.3">
      <c r="A219" s="18">
        <v>535</v>
      </c>
      <c r="B219" s="6" t="s">
        <v>125</v>
      </c>
      <c r="C219" s="77">
        <v>1</v>
      </c>
      <c r="D219" s="102" t="s">
        <v>10</v>
      </c>
      <c r="E219" s="127">
        <v>9700</v>
      </c>
      <c r="F219" s="127">
        <f t="shared" si="35"/>
        <v>9700</v>
      </c>
    </row>
    <row r="220" spans="1:6" s="20" customFormat="1" x14ac:dyDescent="0.3">
      <c r="A220" s="18">
        <v>536</v>
      </c>
      <c r="B220" s="6" t="s">
        <v>126</v>
      </c>
      <c r="C220" s="77">
        <v>1</v>
      </c>
      <c r="D220" s="102" t="s">
        <v>10</v>
      </c>
      <c r="E220" s="127">
        <v>20000</v>
      </c>
      <c r="F220" s="127">
        <f t="shared" ref="F220" si="36">IF(C220="","",C220*E220)</f>
        <v>20000</v>
      </c>
    </row>
    <row r="221" spans="1:6" s="20" customFormat="1" x14ac:dyDescent="0.3">
      <c r="A221" s="18">
        <v>537</v>
      </c>
      <c r="B221" s="6" t="s">
        <v>85</v>
      </c>
      <c r="C221" s="77">
        <v>1</v>
      </c>
      <c r="D221" s="102" t="s">
        <v>10</v>
      </c>
      <c r="E221" s="127">
        <v>4000</v>
      </c>
      <c r="F221" s="127">
        <f t="shared" si="35"/>
        <v>4000</v>
      </c>
    </row>
    <row r="222" spans="1:6" s="20" customFormat="1" x14ac:dyDescent="0.3">
      <c r="A222" s="18">
        <v>538</v>
      </c>
      <c r="B222" s="6" t="s">
        <v>127</v>
      </c>
      <c r="C222" s="77">
        <v>1</v>
      </c>
      <c r="D222" s="102" t="s">
        <v>10</v>
      </c>
      <c r="E222" s="127">
        <v>7000</v>
      </c>
      <c r="F222" s="127">
        <f t="shared" si="35"/>
        <v>7000</v>
      </c>
    </row>
    <row r="223" spans="1:6" s="20" customFormat="1" x14ac:dyDescent="0.3">
      <c r="A223" s="18"/>
      <c r="B223" s="6"/>
      <c r="C223" s="77"/>
      <c r="D223" s="102"/>
      <c r="E223" s="127"/>
      <c r="F223" s="127" t="str">
        <f t="shared" si="35"/>
        <v/>
      </c>
    </row>
    <row r="224" spans="1:6" s="20" customFormat="1" x14ac:dyDescent="0.3">
      <c r="A224" s="18"/>
      <c r="B224" s="6"/>
      <c r="C224" s="77"/>
      <c r="D224" s="102"/>
      <c r="E224" s="127"/>
      <c r="F224" s="127" t="str">
        <f t="shared" si="35"/>
        <v/>
      </c>
    </row>
    <row r="225" spans="1:6" s="20" customFormat="1" x14ac:dyDescent="0.3">
      <c r="A225" s="33">
        <v>54</v>
      </c>
      <c r="B225" s="8" t="s">
        <v>128</v>
      </c>
      <c r="C225" s="78"/>
      <c r="D225" s="103"/>
      <c r="E225" s="128"/>
      <c r="F225" s="128">
        <f>SUM(F226:F230)</f>
        <v>94500</v>
      </c>
    </row>
    <row r="226" spans="1:6" s="20" customFormat="1" x14ac:dyDescent="0.3">
      <c r="A226" s="18">
        <v>541</v>
      </c>
      <c r="B226" s="6" t="s">
        <v>123</v>
      </c>
      <c r="C226" s="77">
        <v>1</v>
      </c>
      <c r="D226" s="102" t="s">
        <v>10</v>
      </c>
      <c r="E226" s="127">
        <v>9000</v>
      </c>
      <c r="F226" s="127">
        <f>IF(C226="","",C226*E226)</f>
        <v>9000</v>
      </c>
    </row>
    <row r="227" spans="1:6" s="20" customFormat="1" x14ac:dyDescent="0.3">
      <c r="A227" s="18">
        <v>543</v>
      </c>
      <c r="B227" s="6" t="s">
        <v>129</v>
      </c>
      <c r="C227" s="77">
        <v>1</v>
      </c>
      <c r="D227" s="102" t="s">
        <v>10</v>
      </c>
      <c r="E227" s="127">
        <v>19000</v>
      </c>
      <c r="F227" s="127">
        <f t="shared" ref="F227:F229" si="37">IF(C227="","",C227*E227)</f>
        <v>19000</v>
      </c>
    </row>
    <row r="228" spans="1:6" s="20" customFormat="1" x14ac:dyDescent="0.3">
      <c r="A228" s="18">
        <v>545</v>
      </c>
      <c r="B228" s="6" t="s">
        <v>130</v>
      </c>
      <c r="C228" s="77">
        <v>1</v>
      </c>
      <c r="D228" s="102" t="s">
        <v>10</v>
      </c>
      <c r="E228" s="127">
        <v>63000</v>
      </c>
      <c r="F228" s="127">
        <f t="shared" si="37"/>
        <v>63000</v>
      </c>
    </row>
    <row r="229" spans="1:6" s="20" customFormat="1" x14ac:dyDescent="0.3">
      <c r="A229" s="18">
        <v>547</v>
      </c>
      <c r="B229" s="6" t="s">
        <v>131</v>
      </c>
      <c r="C229" s="77">
        <v>1</v>
      </c>
      <c r="D229" s="102" t="s">
        <v>10</v>
      </c>
      <c r="E229" s="127">
        <v>3500</v>
      </c>
      <c r="F229" s="127">
        <f t="shared" si="37"/>
        <v>3500</v>
      </c>
    </row>
    <row r="230" spans="1:6" s="20" customFormat="1" x14ac:dyDescent="0.3">
      <c r="A230" s="18"/>
      <c r="B230" s="6"/>
      <c r="C230" s="77"/>
      <c r="D230" s="102"/>
      <c r="E230" s="127"/>
      <c r="F230" s="127"/>
    </row>
    <row r="231" spans="1:6" s="20" customFormat="1" x14ac:dyDescent="0.3">
      <c r="A231" s="18"/>
      <c r="B231" s="6"/>
      <c r="C231" s="77"/>
      <c r="D231" s="102"/>
      <c r="E231" s="127"/>
      <c r="F231" s="127"/>
    </row>
    <row r="232" spans="1:6" s="20" customFormat="1" x14ac:dyDescent="0.3">
      <c r="A232" s="33">
        <v>56</v>
      </c>
      <c r="B232" s="8" t="s">
        <v>132</v>
      </c>
      <c r="C232" s="78"/>
      <c r="D232" s="103"/>
      <c r="E232" s="128"/>
      <c r="F232" s="128">
        <f>SUM(F233:F238)</f>
        <v>39250</v>
      </c>
    </row>
    <row r="233" spans="1:6" s="20" customFormat="1" ht="13.5" customHeight="1" x14ac:dyDescent="0.3">
      <c r="A233" s="18">
        <v>563</v>
      </c>
      <c r="B233" s="6" t="s">
        <v>133</v>
      </c>
      <c r="C233" s="77">
        <v>1</v>
      </c>
      <c r="D233" s="102" t="s">
        <v>10</v>
      </c>
      <c r="E233" s="127">
        <v>15000</v>
      </c>
      <c r="F233" s="127">
        <f t="shared" ref="F233:F237" si="38">IF(C233="","",C233*E233)</f>
        <v>15000</v>
      </c>
    </row>
    <row r="234" spans="1:6" s="20" customFormat="1" x14ac:dyDescent="0.3">
      <c r="A234" s="18">
        <v>564</v>
      </c>
      <c r="B234" s="6" t="s">
        <v>134</v>
      </c>
      <c r="C234" s="77">
        <v>1</v>
      </c>
      <c r="D234" s="102" t="s">
        <v>10</v>
      </c>
      <c r="E234" s="127">
        <v>13500</v>
      </c>
      <c r="F234" s="127">
        <f t="shared" si="38"/>
        <v>13500</v>
      </c>
    </row>
    <row r="235" spans="1:6" s="20" customFormat="1" x14ac:dyDescent="0.3">
      <c r="A235" s="18">
        <v>565</v>
      </c>
      <c r="B235" s="6" t="s">
        <v>135</v>
      </c>
      <c r="C235" s="77">
        <v>1</v>
      </c>
      <c r="D235" s="102" t="s">
        <v>10</v>
      </c>
      <c r="E235" s="127">
        <v>3000</v>
      </c>
      <c r="F235" s="127">
        <f t="shared" si="38"/>
        <v>3000</v>
      </c>
    </row>
    <row r="236" spans="1:6" s="20" customFormat="1" x14ac:dyDescent="0.3">
      <c r="A236" s="18">
        <v>567</v>
      </c>
      <c r="B236" s="6" t="s">
        <v>85</v>
      </c>
      <c r="C236" s="77">
        <v>1</v>
      </c>
      <c r="D236" s="102" t="s">
        <v>10</v>
      </c>
      <c r="E236" s="127">
        <v>750</v>
      </c>
      <c r="F236" s="127">
        <f t="shared" si="38"/>
        <v>750</v>
      </c>
    </row>
    <row r="237" spans="1:6" s="20" customFormat="1" x14ac:dyDescent="0.3">
      <c r="A237" s="18">
        <v>568</v>
      </c>
      <c r="B237" s="6" t="s">
        <v>136</v>
      </c>
      <c r="C237" s="77">
        <v>1</v>
      </c>
      <c r="D237" s="102" t="s">
        <v>10</v>
      </c>
      <c r="E237" s="127">
        <v>7000</v>
      </c>
      <c r="F237" s="127">
        <f t="shared" si="38"/>
        <v>7000</v>
      </c>
    </row>
    <row r="238" spans="1:6" s="31" customFormat="1" x14ac:dyDescent="0.3">
      <c r="A238" s="11"/>
      <c r="B238" s="12"/>
      <c r="C238" s="76"/>
      <c r="D238" s="101"/>
      <c r="E238" s="126"/>
      <c r="F238" s="126"/>
    </row>
    <row r="239" spans="1:6" s="31" customFormat="1" x14ac:dyDescent="0.3">
      <c r="A239" s="11"/>
      <c r="B239" s="12"/>
      <c r="C239" s="76"/>
      <c r="D239" s="101"/>
      <c r="E239" s="126"/>
      <c r="F239" s="126" t="str">
        <f>IF(C239="","",C239*E239)</f>
        <v/>
      </c>
    </row>
    <row r="240" spans="1:6" s="31" customFormat="1" x14ac:dyDescent="0.3">
      <c r="A240" s="13">
        <v>57</v>
      </c>
      <c r="B240" s="17" t="s">
        <v>137</v>
      </c>
      <c r="C240" s="75"/>
      <c r="D240" s="100"/>
      <c r="E240" s="125"/>
      <c r="F240" s="125">
        <f>SUM(F241:F241)</f>
        <v>3500</v>
      </c>
    </row>
    <row r="241" spans="1:6" s="31" customFormat="1" ht="13.5" customHeight="1" x14ac:dyDescent="0.3">
      <c r="A241" s="11">
        <v>570</v>
      </c>
      <c r="B241" s="12" t="s">
        <v>138</v>
      </c>
      <c r="C241" s="76">
        <v>1</v>
      </c>
      <c r="D241" s="101" t="s">
        <v>10</v>
      </c>
      <c r="E241" s="126">
        <v>3500</v>
      </c>
      <c r="F241" s="126">
        <f>IF(C241="","",C241*E241)</f>
        <v>3500</v>
      </c>
    </row>
    <row r="242" spans="1:6" s="31" customFormat="1" ht="13.5" customHeight="1" x14ac:dyDescent="0.3">
      <c r="A242" s="11"/>
      <c r="B242" s="12"/>
      <c r="C242" s="76"/>
      <c r="D242" s="101"/>
      <c r="E242" s="126"/>
      <c r="F242" s="126"/>
    </row>
    <row r="243" spans="1:6" s="31" customFormat="1" ht="13.5" customHeight="1" x14ac:dyDescent="0.3">
      <c r="A243" s="11"/>
      <c r="B243" s="12"/>
      <c r="C243" s="76"/>
      <c r="D243" s="101"/>
      <c r="E243" s="126"/>
      <c r="F243" s="126"/>
    </row>
    <row r="244" spans="1:6" s="31" customFormat="1" ht="13.5" customHeight="1" x14ac:dyDescent="0.3">
      <c r="A244" s="54">
        <v>5000</v>
      </c>
      <c r="B244" s="55" t="s">
        <v>12</v>
      </c>
      <c r="C244" s="71"/>
      <c r="D244" s="95"/>
      <c r="E244" s="120"/>
      <c r="F244" s="120">
        <f>SUM(F245:F249)</f>
        <v>0</v>
      </c>
    </row>
    <row r="245" spans="1:6" s="31" customFormat="1" ht="13.5" customHeight="1" x14ac:dyDescent="0.3">
      <c r="A245" s="56"/>
      <c r="B245" s="57" t="s">
        <v>13</v>
      </c>
      <c r="C245" s="72">
        <v>1</v>
      </c>
      <c r="D245" s="96" t="s">
        <v>10</v>
      </c>
      <c r="E245" s="121"/>
      <c r="F245" s="121">
        <f>IF(C245="","",C245*E245)</f>
        <v>0</v>
      </c>
    </row>
    <row r="246" spans="1:6" s="31" customFormat="1" ht="13.5" customHeight="1" x14ac:dyDescent="0.3">
      <c r="A246" s="56"/>
      <c r="B246" s="57" t="s">
        <v>13</v>
      </c>
      <c r="C246" s="72">
        <v>1</v>
      </c>
      <c r="D246" s="96" t="s">
        <v>10</v>
      </c>
      <c r="E246" s="121"/>
      <c r="F246" s="121">
        <f t="shared" ref="F246:F247" si="39">IF(C246="","",C246*E246)</f>
        <v>0</v>
      </c>
    </row>
    <row r="247" spans="1:6" s="31" customFormat="1" ht="13.5" customHeight="1" x14ac:dyDescent="0.3">
      <c r="A247" s="56"/>
      <c r="B247" s="57" t="s">
        <v>13</v>
      </c>
      <c r="C247" s="72">
        <v>1</v>
      </c>
      <c r="D247" s="96" t="s">
        <v>10</v>
      </c>
      <c r="E247" s="121"/>
      <c r="F247" s="121">
        <f t="shared" si="39"/>
        <v>0</v>
      </c>
    </row>
    <row r="248" spans="1:6" s="31" customFormat="1" x14ac:dyDescent="0.3">
      <c r="A248" s="60"/>
      <c r="B248" s="61"/>
      <c r="C248" s="81"/>
      <c r="D248" s="106"/>
      <c r="E248" s="131"/>
      <c r="F248" s="131"/>
    </row>
    <row r="249" spans="1:6" s="31" customFormat="1" x14ac:dyDescent="0.3">
      <c r="A249" s="60"/>
      <c r="B249" s="61"/>
      <c r="C249" s="81"/>
      <c r="D249" s="106"/>
      <c r="E249" s="131"/>
      <c r="F249" s="131" t="str">
        <f t="shared" ref="F249" si="40">IF(C249="","",C249*E249)</f>
        <v/>
      </c>
    </row>
    <row r="250" spans="1:6" x14ac:dyDescent="0.3">
      <c r="A250" s="3">
        <v>6</v>
      </c>
      <c r="B250" s="4" t="s">
        <v>139</v>
      </c>
      <c r="C250" s="73"/>
      <c r="D250" s="98"/>
      <c r="E250" s="123"/>
      <c r="F250" s="123">
        <f>SUM(F251:F283)/2</f>
        <v>55601</v>
      </c>
    </row>
    <row r="251" spans="1:6" x14ac:dyDescent="0.3">
      <c r="A251" s="5"/>
      <c r="B251" s="6"/>
      <c r="C251" s="74"/>
      <c r="D251" s="99"/>
      <c r="E251" s="124"/>
      <c r="F251" s="124" t="str">
        <f>IF(C251="","",C251*E251)</f>
        <v/>
      </c>
    </row>
    <row r="252" spans="1:6" s="20" customFormat="1" x14ac:dyDescent="0.3">
      <c r="A252" s="18"/>
      <c r="B252" s="6"/>
      <c r="C252" s="77"/>
      <c r="D252" s="102"/>
      <c r="E252" s="127"/>
      <c r="F252" s="127" t="str">
        <f>IF(C252="","",C252*E252)</f>
        <v/>
      </c>
    </row>
    <row r="253" spans="1:6" customFormat="1" x14ac:dyDescent="0.3">
      <c r="A253" s="37">
        <v>61</v>
      </c>
      <c r="B253" s="38" t="s">
        <v>140</v>
      </c>
      <c r="C253" s="80"/>
      <c r="D253" s="105"/>
      <c r="E253" s="130"/>
      <c r="F253" s="130">
        <f>SUM(F255:F268)</f>
        <v>50500</v>
      </c>
    </row>
    <row r="254" spans="1:6" customFormat="1" x14ac:dyDescent="0.3">
      <c r="A254" s="39">
        <v>610</v>
      </c>
      <c r="B254" s="36" t="s">
        <v>140</v>
      </c>
      <c r="C254" s="80"/>
      <c r="D254" s="105"/>
      <c r="E254" s="130"/>
      <c r="F254" s="130"/>
    </row>
    <row r="255" spans="1:6" customFormat="1" x14ac:dyDescent="0.3">
      <c r="A255" s="39">
        <v>6100000001</v>
      </c>
      <c r="B255" s="36" t="s">
        <v>141</v>
      </c>
      <c r="C255" s="79">
        <v>1</v>
      </c>
      <c r="D255" s="104" t="s">
        <v>142</v>
      </c>
      <c r="E255" s="129">
        <v>3500</v>
      </c>
      <c r="F255" s="129">
        <f t="shared" ref="F255:F266" si="41">IF(C255="","",C255*E255)</f>
        <v>3500</v>
      </c>
    </row>
    <row r="256" spans="1:6" customFormat="1" x14ac:dyDescent="0.3">
      <c r="A256" s="39">
        <v>6100000002</v>
      </c>
      <c r="B256" s="36" t="s">
        <v>143</v>
      </c>
      <c r="C256" s="79">
        <v>1</v>
      </c>
      <c r="D256" s="104" t="s">
        <v>142</v>
      </c>
      <c r="E256" s="129">
        <v>4300</v>
      </c>
      <c r="F256" s="129">
        <f t="shared" si="41"/>
        <v>4300</v>
      </c>
    </row>
    <row r="257" spans="1:6" customFormat="1" x14ac:dyDescent="0.3">
      <c r="A257" s="39">
        <v>6100000003</v>
      </c>
      <c r="B257" s="36" t="s">
        <v>144</v>
      </c>
      <c r="C257" s="79">
        <v>1</v>
      </c>
      <c r="D257" s="104" t="s">
        <v>142</v>
      </c>
      <c r="E257" s="129">
        <v>10000</v>
      </c>
      <c r="F257" s="129">
        <f t="shared" si="41"/>
        <v>10000</v>
      </c>
    </row>
    <row r="258" spans="1:6" customFormat="1" x14ac:dyDescent="0.3">
      <c r="A258" s="39">
        <v>6100000004</v>
      </c>
      <c r="B258" s="36" t="s">
        <v>145</v>
      </c>
      <c r="C258" s="79">
        <v>1</v>
      </c>
      <c r="D258" s="104" t="s">
        <v>142</v>
      </c>
      <c r="E258" s="129">
        <v>3500</v>
      </c>
      <c r="F258" s="129">
        <f t="shared" si="41"/>
        <v>3500</v>
      </c>
    </row>
    <row r="259" spans="1:6" customFormat="1" x14ac:dyDescent="0.3">
      <c r="A259" s="39">
        <v>6100000005</v>
      </c>
      <c r="B259" s="36" t="s">
        <v>146</v>
      </c>
      <c r="C259" s="79">
        <v>1</v>
      </c>
      <c r="D259" s="104" t="s">
        <v>142</v>
      </c>
      <c r="E259" s="129">
        <v>4000</v>
      </c>
      <c r="F259" s="129">
        <f t="shared" si="41"/>
        <v>4000</v>
      </c>
    </row>
    <row r="260" spans="1:6" customFormat="1" x14ac:dyDescent="0.3">
      <c r="A260" s="39">
        <v>6100000006</v>
      </c>
      <c r="B260" s="36" t="s">
        <v>147</v>
      </c>
      <c r="C260" s="79">
        <v>1</v>
      </c>
      <c r="D260" s="104" t="s">
        <v>142</v>
      </c>
      <c r="E260" s="129">
        <v>3500</v>
      </c>
      <c r="F260" s="129">
        <f t="shared" si="41"/>
        <v>3500</v>
      </c>
    </row>
    <row r="261" spans="1:6" customFormat="1" x14ac:dyDescent="0.3">
      <c r="A261" s="39">
        <v>6100000007</v>
      </c>
      <c r="B261" s="36" t="s">
        <v>148</v>
      </c>
      <c r="C261" s="79">
        <v>1</v>
      </c>
      <c r="D261" s="104" t="s">
        <v>142</v>
      </c>
      <c r="E261" s="129">
        <v>5500</v>
      </c>
      <c r="F261" s="129">
        <f t="shared" si="41"/>
        <v>5500</v>
      </c>
    </row>
    <row r="262" spans="1:6" customFormat="1" x14ac:dyDescent="0.3">
      <c r="A262" s="39">
        <v>6100000008</v>
      </c>
      <c r="B262" s="36" t="s">
        <v>149</v>
      </c>
      <c r="C262" s="79">
        <v>1</v>
      </c>
      <c r="D262" s="104" t="s">
        <v>142</v>
      </c>
      <c r="E262" s="129">
        <v>7000</v>
      </c>
      <c r="F262" s="129">
        <f t="shared" si="41"/>
        <v>7000</v>
      </c>
    </row>
    <row r="263" spans="1:6" customFormat="1" x14ac:dyDescent="0.3">
      <c r="A263" s="39">
        <v>6100000009</v>
      </c>
      <c r="B263" s="36" t="s">
        <v>150</v>
      </c>
      <c r="C263" s="79">
        <v>1</v>
      </c>
      <c r="D263" s="104" t="s">
        <v>142</v>
      </c>
      <c r="E263" s="129">
        <v>1800</v>
      </c>
      <c r="F263" s="129">
        <f t="shared" si="41"/>
        <v>1800</v>
      </c>
    </row>
    <row r="264" spans="1:6" customFormat="1" x14ac:dyDescent="0.3">
      <c r="A264" s="39">
        <v>6100000010</v>
      </c>
      <c r="B264" s="36" t="s">
        <v>151</v>
      </c>
      <c r="C264" s="79">
        <v>1</v>
      </c>
      <c r="D264" s="104" t="s">
        <v>142</v>
      </c>
      <c r="E264" s="129">
        <v>2200</v>
      </c>
      <c r="F264" s="129">
        <f t="shared" si="41"/>
        <v>2200</v>
      </c>
    </row>
    <row r="265" spans="1:6" customFormat="1" x14ac:dyDescent="0.3">
      <c r="A265" s="39">
        <v>6100000011</v>
      </c>
      <c r="B265" s="36" t="s">
        <v>152</v>
      </c>
      <c r="C265" s="79">
        <v>1</v>
      </c>
      <c r="D265" s="104" t="s">
        <v>142</v>
      </c>
      <c r="E265" s="129">
        <v>2700</v>
      </c>
      <c r="F265" s="129">
        <f t="shared" si="41"/>
        <v>2700</v>
      </c>
    </row>
    <row r="266" spans="1:6" customFormat="1" x14ac:dyDescent="0.3">
      <c r="A266" s="39">
        <v>6100000012</v>
      </c>
      <c r="B266" s="36" t="s">
        <v>153</v>
      </c>
      <c r="C266" s="79">
        <v>1</v>
      </c>
      <c r="D266" s="104" t="s">
        <v>142</v>
      </c>
      <c r="E266" s="129">
        <v>2500</v>
      </c>
      <c r="F266" s="129">
        <f t="shared" si="41"/>
        <v>2500</v>
      </c>
    </row>
    <row r="267" spans="1:6" customFormat="1" x14ac:dyDescent="0.3">
      <c r="A267" s="39"/>
      <c r="B267" s="36"/>
      <c r="C267" s="79"/>
      <c r="D267" s="104"/>
      <c r="E267" s="129"/>
      <c r="F267" s="129"/>
    </row>
    <row r="268" spans="1:6" customFormat="1" x14ac:dyDescent="0.3">
      <c r="A268" s="39"/>
      <c r="B268" s="36"/>
      <c r="C268" s="79"/>
      <c r="D268" s="104"/>
      <c r="E268" s="129"/>
      <c r="F268" s="129" t="str">
        <f t="shared" ref="F268:F275" si="42">IF(C268="","",C268*E268)</f>
        <v/>
      </c>
    </row>
    <row r="269" spans="1:6" customFormat="1" x14ac:dyDescent="0.3">
      <c r="A269" s="37">
        <v>62</v>
      </c>
      <c r="B269" s="38" t="s">
        <v>154</v>
      </c>
      <c r="C269" s="80"/>
      <c r="D269" s="105"/>
      <c r="E269" s="130"/>
      <c r="F269" s="130">
        <f>SUM(F270:F273)</f>
        <v>5100</v>
      </c>
    </row>
    <row r="270" spans="1:6" customFormat="1" x14ac:dyDescent="0.3">
      <c r="A270" s="39">
        <v>620</v>
      </c>
      <c r="B270" s="36" t="s">
        <v>155</v>
      </c>
      <c r="C270" s="76">
        <v>1</v>
      </c>
      <c r="D270" s="101" t="s">
        <v>10</v>
      </c>
      <c r="E270" s="126">
        <v>2400</v>
      </c>
      <c r="F270" s="127">
        <f t="shared" si="42"/>
        <v>2400</v>
      </c>
    </row>
    <row r="271" spans="1:6" s="20" customFormat="1" x14ac:dyDescent="0.3">
      <c r="A271" s="39">
        <v>621</v>
      </c>
      <c r="B271" s="6" t="s">
        <v>156</v>
      </c>
      <c r="C271" s="76">
        <v>1</v>
      </c>
      <c r="D271" s="101" t="s">
        <v>10</v>
      </c>
      <c r="E271" s="126">
        <v>2700</v>
      </c>
      <c r="F271" s="127">
        <f t="shared" si="42"/>
        <v>2700</v>
      </c>
    </row>
    <row r="272" spans="1:6" customFormat="1" x14ac:dyDescent="0.3">
      <c r="A272" s="29"/>
      <c r="B272" s="30"/>
      <c r="C272" s="85"/>
      <c r="D272" s="109"/>
      <c r="E272" s="135"/>
      <c r="F272" s="135"/>
    </row>
    <row r="273" spans="1:6" customFormat="1" x14ac:dyDescent="0.3">
      <c r="A273" s="29"/>
      <c r="B273" s="30"/>
      <c r="C273" s="85"/>
      <c r="D273" s="109"/>
      <c r="E273" s="135"/>
      <c r="F273" s="135" t="str">
        <f t="shared" si="42"/>
        <v/>
      </c>
    </row>
    <row r="274" spans="1:6" customFormat="1" x14ac:dyDescent="0.3">
      <c r="A274" s="28">
        <v>64</v>
      </c>
      <c r="B274" s="32" t="s">
        <v>157</v>
      </c>
      <c r="C274" s="86"/>
      <c r="D274" s="110"/>
      <c r="E274" s="136"/>
      <c r="F274" s="136">
        <f>SUM(F275:F275)</f>
        <v>1</v>
      </c>
    </row>
    <row r="275" spans="1:6" customFormat="1" x14ac:dyDescent="0.3">
      <c r="A275" s="29">
        <v>640</v>
      </c>
      <c r="B275" s="30" t="s">
        <v>158</v>
      </c>
      <c r="C275" s="76">
        <v>1</v>
      </c>
      <c r="D275" s="101" t="s">
        <v>10</v>
      </c>
      <c r="E275" s="126">
        <v>1</v>
      </c>
      <c r="F275" s="127">
        <f t="shared" si="42"/>
        <v>1</v>
      </c>
    </row>
    <row r="276" spans="1:6" customFormat="1" x14ac:dyDescent="0.3">
      <c r="A276" s="29"/>
      <c r="B276" s="30"/>
      <c r="C276" s="76"/>
      <c r="D276" s="101"/>
      <c r="E276" s="126"/>
      <c r="F276" s="127"/>
    </row>
    <row r="277" spans="1:6" customFormat="1" x14ac:dyDescent="0.3">
      <c r="A277" s="29"/>
      <c r="B277" s="30"/>
      <c r="C277" s="76"/>
      <c r="D277" s="101"/>
      <c r="E277" s="126"/>
      <c r="F277" s="127"/>
    </row>
    <row r="278" spans="1:6" customFormat="1" x14ac:dyDescent="0.3">
      <c r="A278" s="54">
        <v>6000</v>
      </c>
      <c r="B278" s="55" t="s">
        <v>12</v>
      </c>
      <c r="C278" s="71"/>
      <c r="D278" s="95"/>
      <c r="E278" s="120"/>
      <c r="F278" s="120">
        <f>SUM(F279:F283)</f>
        <v>0</v>
      </c>
    </row>
    <row r="279" spans="1:6" customFormat="1" x14ac:dyDescent="0.3">
      <c r="A279" s="56"/>
      <c r="B279" s="57" t="s">
        <v>13</v>
      </c>
      <c r="C279" s="72">
        <v>1</v>
      </c>
      <c r="D279" s="96" t="s">
        <v>10</v>
      </c>
      <c r="E279" s="121"/>
      <c r="F279" s="121">
        <f>IF(C279="","",C279*E279)</f>
        <v>0</v>
      </c>
    </row>
    <row r="280" spans="1:6" customFormat="1" x14ac:dyDescent="0.3">
      <c r="A280" s="56"/>
      <c r="B280" s="57" t="s">
        <v>13</v>
      </c>
      <c r="C280" s="72">
        <v>1</v>
      </c>
      <c r="D280" s="96" t="s">
        <v>10</v>
      </c>
      <c r="E280" s="121"/>
      <c r="F280" s="121">
        <f t="shared" ref="F280:F281" si="43">IF(C280="","",C280*E280)</f>
        <v>0</v>
      </c>
    </row>
    <row r="281" spans="1:6" customFormat="1" x14ac:dyDescent="0.3">
      <c r="A281" s="56"/>
      <c r="B281" s="57" t="s">
        <v>13</v>
      </c>
      <c r="C281" s="72">
        <v>1</v>
      </c>
      <c r="D281" s="96" t="s">
        <v>10</v>
      </c>
      <c r="E281" s="121"/>
      <c r="F281" s="121">
        <f t="shared" si="43"/>
        <v>0</v>
      </c>
    </row>
    <row r="282" spans="1:6" s="20" customFormat="1" x14ac:dyDescent="0.3">
      <c r="A282" s="60"/>
      <c r="B282" s="61"/>
      <c r="C282" s="81"/>
      <c r="D282" s="106"/>
      <c r="E282" s="131"/>
      <c r="F282" s="131"/>
    </row>
    <row r="283" spans="1:6" s="20" customFormat="1" x14ac:dyDescent="0.3">
      <c r="A283" s="60"/>
      <c r="B283" s="61"/>
      <c r="C283" s="81"/>
      <c r="D283" s="106"/>
      <c r="E283" s="131"/>
      <c r="F283" s="131" t="str">
        <f t="shared" ref="F283" si="44">IF(C283="","",C283*E283)</f>
        <v/>
      </c>
    </row>
    <row r="284" spans="1:6" x14ac:dyDescent="0.3">
      <c r="A284" s="3">
        <v>7</v>
      </c>
      <c r="B284" s="4" t="s">
        <v>159</v>
      </c>
      <c r="C284" s="73"/>
      <c r="D284" s="98"/>
      <c r="E284" s="123"/>
      <c r="F284" s="123">
        <f>SUM(F285:F326)/2</f>
        <v>494400</v>
      </c>
    </row>
    <row r="285" spans="1:6" x14ac:dyDescent="0.3">
      <c r="A285" s="5"/>
      <c r="B285" s="6"/>
      <c r="C285" s="74"/>
      <c r="D285" s="99"/>
      <c r="E285" s="124"/>
      <c r="F285" s="124" t="str">
        <f t="shared" ref="F285:F314" si="45">IF(C285="","",C285*E285)</f>
        <v/>
      </c>
    </row>
    <row r="286" spans="1:6" x14ac:dyDescent="0.3">
      <c r="A286" s="5"/>
      <c r="B286" s="6"/>
      <c r="C286" s="74"/>
      <c r="D286" s="99"/>
      <c r="E286" s="124"/>
      <c r="F286" s="124" t="str">
        <f t="shared" si="45"/>
        <v/>
      </c>
    </row>
    <row r="287" spans="1:6" x14ac:dyDescent="0.3">
      <c r="A287" s="7">
        <v>71</v>
      </c>
      <c r="B287" s="8" t="s">
        <v>160</v>
      </c>
      <c r="C287" s="87"/>
      <c r="D287" s="111"/>
      <c r="E287" s="137"/>
      <c r="F287" s="137">
        <f>SUM(F288:F291)</f>
        <v>41600</v>
      </c>
    </row>
    <row r="288" spans="1:6" x14ac:dyDescent="0.3">
      <c r="A288" s="5">
        <v>711</v>
      </c>
      <c r="B288" s="6" t="s">
        <v>161</v>
      </c>
      <c r="C288" s="76">
        <v>1</v>
      </c>
      <c r="D288" s="101" t="s">
        <v>10</v>
      </c>
      <c r="E288" s="126">
        <v>22000</v>
      </c>
      <c r="F288" s="124">
        <f t="shared" si="45"/>
        <v>22000</v>
      </c>
    </row>
    <row r="289" spans="1:6" x14ac:dyDescent="0.3">
      <c r="A289" s="5">
        <v>712</v>
      </c>
      <c r="B289" s="6" t="s">
        <v>162</v>
      </c>
      <c r="C289" s="76">
        <v>1</v>
      </c>
      <c r="D289" s="101" t="s">
        <v>10</v>
      </c>
      <c r="E289" s="126">
        <v>13000</v>
      </c>
      <c r="F289" s="124">
        <f t="shared" si="45"/>
        <v>13000</v>
      </c>
    </row>
    <row r="290" spans="1:6" x14ac:dyDescent="0.3">
      <c r="A290" s="5">
        <v>713</v>
      </c>
      <c r="B290" s="6" t="s">
        <v>163</v>
      </c>
      <c r="C290" s="76">
        <v>1</v>
      </c>
      <c r="D290" s="101" t="s">
        <v>10</v>
      </c>
      <c r="E290" s="126">
        <v>6600</v>
      </c>
      <c r="F290" s="124">
        <f t="shared" si="45"/>
        <v>6600</v>
      </c>
    </row>
    <row r="291" spans="1:6" x14ac:dyDescent="0.3">
      <c r="A291" s="5"/>
      <c r="B291" s="6"/>
      <c r="C291" s="74"/>
      <c r="D291" s="99"/>
      <c r="E291" s="124"/>
      <c r="F291" s="124" t="str">
        <f t="shared" si="45"/>
        <v/>
      </c>
    </row>
    <row r="292" spans="1:6" x14ac:dyDescent="0.3">
      <c r="A292" s="5"/>
      <c r="B292" s="6"/>
      <c r="C292" s="74"/>
      <c r="D292" s="99"/>
      <c r="E292" s="124"/>
      <c r="F292" s="124" t="str">
        <f t="shared" si="45"/>
        <v/>
      </c>
    </row>
    <row r="293" spans="1:6" x14ac:dyDescent="0.3">
      <c r="A293" s="7">
        <v>72</v>
      </c>
      <c r="B293" s="8" t="s">
        <v>164</v>
      </c>
      <c r="C293" s="87"/>
      <c r="D293" s="111"/>
      <c r="E293" s="137"/>
      <c r="F293" s="137">
        <f>SUM(F294:F300)</f>
        <v>196400</v>
      </c>
    </row>
    <row r="294" spans="1:6" x14ac:dyDescent="0.3">
      <c r="A294" s="5">
        <v>721</v>
      </c>
      <c r="B294" s="6" t="s">
        <v>165</v>
      </c>
      <c r="C294" s="76">
        <v>1</v>
      </c>
      <c r="D294" s="101" t="s">
        <v>10</v>
      </c>
      <c r="E294" s="126">
        <v>26400</v>
      </c>
      <c r="F294" s="124">
        <f t="shared" si="45"/>
        <v>26400</v>
      </c>
    </row>
    <row r="295" spans="1:6" x14ac:dyDescent="0.3">
      <c r="A295" s="5">
        <v>722</v>
      </c>
      <c r="B295" s="6" t="s">
        <v>166</v>
      </c>
      <c r="C295" s="76">
        <v>1</v>
      </c>
      <c r="D295" s="101" t="s">
        <v>10</v>
      </c>
      <c r="E295" s="126">
        <v>52000</v>
      </c>
      <c r="F295" s="124">
        <f t="shared" si="45"/>
        <v>52000</v>
      </c>
    </row>
    <row r="296" spans="1:6" x14ac:dyDescent="0.3">
      <c r="A296" s="5">
        <v>723</v>
      </c>
      <c r="B296" s="6" t="s">
        <v>167</v>
      </c>
      <c r="C296" s="76">
        <v>1</v>
      </c>
      <c r="D296" s="101" t="s">
        <v>10</v>
      </c>
      <c r="E296" s="126">
        <v>16000</v>
      </c>
      <c r="F296" s="124">
        <f t="shared" si="45"/>
        <v>16000</v>
      </c>
    </row>
    <row r="297" spans="1:6" x14ac:dyDescent="0.3">
      <c r="A297" s="5">
        <v>724</v>
      </c>
      <c r="B297" s="6" t="s">
        <v>168</v>
      </c>
      <c r="C297" s="76">
        <v>1</v>
      </c>
      <c r="D297" s="101" t="s">
        <v>10</v>
      </c>
      <c r="E297" s="126">
        <v>40000</v>
      </c>
      <c r="F297" s="124">
        <f t="shared" si="45"/>
        <v>40000</v>
      </c>
    </row>
    <row r="298" spans="1:6" x14ac:dyDescent="0.3">
      <c r="A298" s="5">
        <v>725</v>
      </c>
      <c r="B298" s="6" t="s">
        <v>169</v>
      </c>
      <c r="C298" s="76">
        <v>1</v>
      </c>
      <c r="D298" s="101" t="s">
        <v>10</v>
      </c>
      <c r="E298" s="126">
        <v>34000</v>
      </c>
      <c r="F298" s="124">
        <f t="shared" si="45"/>
        <v>34000</v>
      </c>
    </row>
    <row r="299" spans="1:6" x14ac:dyDescent="0.3">
      <c r="A299" s="5">
        <v>726</v>
      </c>
      <c r="B299" s="6" t="s">
        <v>170</v>
      </c>
      <c r="C299" s="76">
        <v>1</v>
      </c>
      <c r="D299" s="101" t="s">
        <v>10</v>
      </c>
      <c r="E299" s="126">
        <v>28000</v>
      </c>
      <c r="F299" s="124">
        <f t="shared" si="45"/>
        <v>28000</v>
      </c>
    </row>
    <row r="300" spans="1:6" x14ac:dyDescent="0.3">
      <c r="A300" s="5"/>
      <c r="B300" s="6"/>
      <c r="C300" s="74"/>
      <c r="D300" s="99"/>
      <c r="E300" s="124"/>
      <c r="F300" s="124" t="str">
        <f t="shared" si="45"/>
        <v/>
      </c>
    </row>
    <row r="301" spans="1:6" x14ac:dyDescent="0.3">
      <c r="A301" s="5"/>
      <c r="B301" s="6"/>
      <c r="C301" s="74"/>
      <c r="D301" s="99"/>
      <c r="E301" s="124"/>
      <c r="F301" s="124" t="str">
        <f t="shared" si="45"/>
        <v/>
      </c>
    </row>
    <row r="302" spans="1:6" x14ac:dyDescent="0.3">
      <c r="A302" s="7">
        <v>73</v>
      </c>
      <c r="B302" s="21" t="s">
        <v>171</v>
      </c>
      <c r="C302" s="87"/>
      <c r="D302" s="111"/>
      <c r="E302" s="137"/>
      <c r="F302" s="137">
        <f>F303</f>
        <v>32000</v>
      </c>
    </row>
    <row r="303" spans="1:6" x14ac:dyDescent="0.3">
      <c r="A303" s="5">
        <v>734</v>
      </c>
      <c r="B303" s="19" t="s">
        <v>172</v>
      </c>
      <c r="C303" s="76">
        <v>1</v>
      </c>
      <c r="D303" s="101" t="s">
        <v>10</v>
      </c>
      <c r="E303" s="126">
        <v>32000</v>
      </c>
      <c r="F303" s="124">
        <f t="shared" ref="F303" si="46">IF(C303="","",C303*E303)</f>
        <v>32000</v>
      </c>
    </row>
    <row r="304" spans="1:6" x14ac:dyDescent="0.3">
      <c r="A304" s="5"/>
      <c r="B304" s="19"/>
      <c r="C304" s="74"/>
      <c r="D304" s="99"/>
      <c r="E304" s="124"/>
      <c r="F304" s="124"/>
    </row>
    <row r="305" spans="1:6" x14ac:dyDescent="0.3">
      <c r="A305" s="5"/>
      <c r="B305" s="19"/>
      <c r="C305" s="74"/>
      <c r="D305" s="99"/>
      <c r="E305" s="124"/>
      <c r="F305" s="124"/>
    </row>
    <row r="306" spans="1:6" x14ac:dyDescent="0.3">
      <c r="A306" s="7">
        <v>74</v>
      </c>
      <c r="B306" s="8" t="s">
        <v>173</v>
      </c>
      <c r="C306" s="87"/>
      <c r="D306" s="111"/>
      <c r="E306" s="137"/>
      <c r="F306" s="137">
        <f>SUM(F307:F312)</f>
        <v>164500</v>
      </c>
    </row>
    <row r="307" spans="1:6" x14ac:dyDescent="0.3">
      <c r="A307" s="5">
        <v>741</v>
      </c>
      <c r="B307" s="6" t="s">
        <v>174</v>
      </c>
      <c r="C307" s="76">
        <v>1</v>
      </c>
      <c r="D307" s="101" t="s">
        <v>10</v>
      </c>
      <c r="E307" s="126">
        <v>16000</v>
      </c>
      <c r="F307" s="124">
        <f t="shared" si="45"/>
        <v>16000</v>
      </c>
    </row>
    <row r="308" spans="1:6" x14ac:dyDescent="0.3">
      <c r="A308" s="5">
        <v>742</v>
      </c>
      <c r="B308" s="6" t="s">
        <v>175</v>
      </c>
      <c r="C308" s="76">
        <v>1</v>
      </c>
      <c r="D308" s="101" t="s">
        <v>10</v>
      </c>
      <c r="E308" s="126">
        <v>1500</v>
      </c>
      <c r="F308" s="124">
        <f t="shared" si="45"/>
        <v>1500</v>
      </c>
    </row>
    <row r="309" spans="1:6" x14ac:dyDescent="0.3">
      <c r="A309" s="5">
        <v>743</v>
      </c>
      <c r="B309" s="6" t="s">
        <v>176</v>
      </c>
      <c r="C309" s="76">
        <v>1</v>
      </c>
      <c r="D309" s="101" t="s">
        <v>10</v>
      </c>
      <c r="E309" s="126">
        <v>22000</v>
      </c>
      <c r="F309" s="124">
        <f t="shared" si="45"/>
        <v>22000</v>
      </c>
    </row>
    <row r="310" spans="1:6" x14ac:dyDescent="0.3">
      <c r="A310" s="5">
        <v>744</v>
      </c>
      <c r="B310" s="6" t="s">
        <v>177</v>
      </c>
      <c r="C310" s="76">
        <v>1</v>
      </c>
      <c r="D310" s="101" t="s">
        <v>10</v>
      </c>
      <c r="E310" s="126">
        <v>75000</v>
      </c>
      <c r="F310" s="124">
        <f t="shared" si="45"/>
        <v>75000</v>
      </c>
    </row>
    <row r="311" spans="1:6" x14ac:dyDescent="0.3">
      <c r="A311" s="5">
        <v>745</v>
      </c>
      <c r="B311" s="6" t="s">
        <v>178</v>
      </c>
      <c r="C311" s="76">
        <v>1</v>
      </c>
      <c r="D311" s="101" t="s">
        <v>10</v>
      </c>
      <c r="E311" s="126">
        <v>42000</v>
      </c>
      <c r="F311" s="124">
        <f t="shared" si="45"/>
        <v>42000</v>
      </c>
    </row>
    <row r="312" spans="1:6" x14ac:dyDescent="0.3">
      <c r="A312" s="5">
        <v>746</v>
      </c>
      <c r="B312" s="6" t="s">
        <v>179</v>
      </c>
      <c r="C312" s="76">
        <v>1</v>
      </c>
      <c r="D312" s="101" t="s">
        <v>10</v>
      </c>
      <c r="E312" s="126">
        <v>8000</v>
      </c>
      <c r="F312" s="124">
        <f t="shared" si="45"/>
        <v>8000</v>
      </c>
    </row>
    <row r="313" spans="1:6" x14ac:dyDescent="0.3">
      <c r="A313" s="5"/>
      <c r="B313" s="6"/>
      <c r="C313" s="74"/>
      <c r="D313" s="99"/>
      <c r="E313" s="124"/>
      <c r="F313" s="124"/>
    </row>
    <row r="314" spans="1:6" x14ac:dyDescent="0.3">
      <c r="A314" s="5"/>
      <c r="B314" s="6"/>
      <c r="C314" s="74"/>
      <c r="D314" s="99"/>
      <c r="E314" s="124"/>
      <c r="F314" s="124" t="str">
        <f t="shared" si="45"/>
        <v/>
      </c>
    </row>
    <row r="315" spans="1:6" x14ac:dyDescent="0.3">
      <c r="A315" s="7">
        <v>75</v>
      </c>
      <c r="B315" s="8" t="s">
        <v>180</v>
      </c>
      <c r="C315" s="87"/>
      <c r="D315" s="111"/>
      <c r="E315" s="137"/>
      <c r="F315" s="137">
        <f>SUM(F316:F318)</f>
        <v>59900</v>
      </c>
    </row>
    <row r="316" spans="1:6" x14ac:dyDescent="0.3">
      <c r="A316" s="5">
        <v>751</v>
      </c>
      <c r="B316" s="19" t="s">
        <v>181</v>
      </c>
      <c r="C316" s="76">
        <v>1</v>
      </c>
      <c r="D316" s="101" t="s">
        <v>10</v>
      </c>
      <c r="E316" s="126">
        <v>11000</v>
      </c>
      <c r="F316" s="124">
        <f t="shared" ref="F316:F318" si="47">IF(C316="","",C316*E316)</f>
        <v>11000</v>
      </c>
    </row>
    <row r="317" spans="1:6" x14ac:dyDescent="0.3">
      <c r="A317" s="5">
        <v>753</v>
      </c>
      <c r="B317" s="19" t="s">
        <v>182</v>
      </c>
      <c r="C317" s="76">
        <v>1</v>
      </c>
      <c r="D317" s="101" t="s">
        <v>10</v>
      </c>
      <c r="E317" s="126">
        <v>40000</v>
      </c>
      <c r="F317" s="124">
        <f t="shared" si="47"/>
        <v>40000</v>
      </c>
    </row>
    <row r="318" spans="1:6" x14ac:dyDescent="0.3">
      <c r="A318" s="5">
        <v>754</v>
      </c>
      <c r="B318" s="19" t="s">
        <v>183</v>
      </c>
      <c r="C318" s="76">
        <v>1</v>
      </c>
      <c r="D318" s="101" t="s">
        <v>10</v>
      </c>
      <c r="E318" s="126">
        <v>8900</v>
      </c>
      <c r="F318" s="124">
        <f t="shared" si="47"/>
        <v>8900</v>
      </c>
    </row>
    <row r="319" spans="1:6" x14ac:dyDescent="0.3">
      <c r="A319" s="5"/>
      <c r="B319" s="19"/>
      <c r="C319" s="76"/>
      <c r="D319" s="101"/>
      <c r="E319" s="126"/>
      <c r="F319" s="124"/>
    </row>
    <row r="320" spans="1:6" x14ac:dyDescent="0.3">
      <c r="A320" s="5"/>
      <c r="B320" s="19"/>
      <c r="C320" s="76"/>
      <c r="D320" s="101"/>
      <c r="E320" s="126"/>
      <c r="F320" s="124"/>
    </row>
    <row r="321" spans="1:6" x14ac:dyDescent="0.3">
      <c r="A321" s="54">
        <v>7000</v>
      </c>
      <c r="B321" s="55" t="s">
        <v>12</v>
      </c>
      <c r="C321" s="71"/>
      <c r="D321" s="95"/>
      <c r="E321" s="120"/>
      <c r="F321" s="120">
        <f>SUM(F322:F326)</f>
        <v>0</v>
      </c>
    </row>
    <row r="322" spans="1:6" x14ac:dyDescent="0.3">
      <c r="A322" s="56"/>
      <c r="B322" s="57" t="s">
        <v>13</v>
      </c>
      <c r="C322" s="72">
        <v>1</v>
      </c>
      <c r="D322" s="96" t="s">
        <v>10</v>
      </c>
      <c r="E322" s="121"/>
      <c r="F322" s="121">
        <f>IF(C322="","",C322*E322)</f>
        <v>0</v>
      </c>
    </row>
    <row r="323" spans="1:6" x14ac:dyDescent="0.3">
      <c r="A323" s="56"/>
      <c r="B323" s="57" t="s">
        <v>13</v>
      </c>
      <c r="C323" s="72">
        <v>1</v>
      </c>
      <c r="D323" s="96" t="s">
        <v>10</v>
      </c>
      <c r="E323" s="121"/>
      <c r="F323" s="121">
        <f t="shared" ref="F323:F324" si="48">IF(C323="","",C323*E323)</f>
        <v>0</v>
      </c>
    </row>
    <row r="324" spans="1:6" x14ac:dyDescent="0.3">
      <c r="A324" s="56"/>
      <c r="B324" s="57" t="s">
        <v>13</v>
      </c>
      <c r="C324" s="72">
        <v>1</v>
      </c>
      <c r="D324" s="96" t="s">
        <v>10</v>
      </c>
      <c r="E324" s="121"/>
      <c r="F324" s="121">
        <f t="shared" si="48"/>
        <v>0</v>
      </c>
    </row>
    <row r="325" spans="1:6" x14ac:dyDescent="0.3">
      <c r="A325" s="60"/>
      <c r="B325" s="61"/>
      <c r="C325" s="81"/>
      <c r="D325" s="106"/>
      <c r="E325" s="131"/>
      <c r="F325" s="131"/>
    </row>
    <row r="326" spans="1:6" x14ac:dyDescent="0.3">
      <c r="A326" s="60"/>
      <c r="B326" s="61"/>
      <c r="C326" s="81"/>
      <c r="D326" s="106"/>
      <c r="E326" s="131"/>
      <c r="F326" s="131" t="str">
        <f t="shared" ref="F326" si="49">IF(C326="","",C326*E326)</f>
        <v/>
      </c>
    </row>
    <row r="327" spans="1:6" customFormat="1" x14ac:dyDescent="0.3">
      <c r="A327" s="3">
        <v>8</v>
      </c>
      <c r="B327" s="4" t="s">
        <v>184</v>
      </c>
      <c r="C327" s="73"/>
      <c r="D327" s="98"/>
      <c r="E327" s="123"/>
      <c r="F327" s="123">
        <f>SUM(F328:F365)/2</f>
        <v>87480</v>
      </c>
    </row>
    <row r="328" spans="1:6" customFormat="1" x14ac:dyDescent="0.3">
      <c r="A328" s="5"/>
      <c r="B328" s="6"/>
      <c r="C328" s="74"/>
      <c r="D328" s="99"/>
      <c r="E328" s="124"/>
      <c r="F328" s="124" t="str">
        <f t="shared" ref="F328:F354" si="50">IF(C328="","",C328*E328)</f>
        <v/>
      </c>
    </row>
    <row r="329" spans="1:6" customFormat="1" x14ac:dyDescent="0.3">
      <c r="A329" s="5"/>
      <c r="B329" s="6"/>
      <c r="C329" s="74"/>
      <c r="D329" s="99"/>
      <c r="E329" s="124"/>
      <c r="F329" s="124" t="str">
        <f t="shared" si="50"/>
        <v/>
      </c>
    </row>
    <row r="330" spans="1:6" customFormat="1" x14ac:dyDescent="0.3">
      <c r="A330" s="13">
        <v>81</v>
      </c>
      <c r="B330" s="17" t="s">
        <v>185</v>
      </c>
      <c r="C330" s="75"/>
      <c r="D330" s="100"/>
      <c r="E330" s="125"/>
      <c r="F330" s="125">
        <f>SUM(F331:F335)</f>
        <v>22880</v>
      </c>
    </row>
    <row r="331" spans="1:6" customFormat="1" x14ac:dyDescent="0.3">
      <c r="A331" s="11">
        <v>811</v>
      </c>
      <c r="B331" s="12" t="s">
        <v>186</v>
      </c>
      <c r="C331" s="76">
        <v>1</v>
      </c>
      <c r="D331" s="101" t="s">
        <v>10</v>
      </c>
      <c r="E331" s="126">
        <v>8800</v>
      </c>
      <c r="F331" s="126">
        <f t="shared" si="50"/>
        <v>8800</v>
      </c>
    </row>
    <row r="332" spans="1:6" x14ac:dyDescent="0.3">
      <c r="A332" s="5">
        <v>812</v>
      </c>
      <c r="B332" s="6" t="s">
        <v>187</v>
      </c>
      <c r="C332" s="76">
        <v>1</v>
      </c>
      <c r="D332" s="101" t="s">
        <v>10</v>
      </c>
      <c r="E332" s="126">
        <v>4400</v>
      </c>
      <c r="F332" s="124">
        <f t="shared" si="50"/>
        <v>4400</v>
      </c>
    </row>
    <row r="333" spans="1:6" customFormat="1" x14ac:dyDescent="0.3">
      <c r="A333" s="11">
        <v>815</v>
      </c>
      <c r="B333" s="12" t="s">
        <v>188</v>
      </c>
      <c r="C333" s="76">
        <v>1</v>
      </c>
      <c r="D333" s="101" t="s">
        <v>10</v>
      </c>
      <c r="E333" s="126">
        <v>2640</v>
      </c>
      <c r="F333" s="126">
        <f t="shared" si="50"/>
        <v>2640</v>
      </c>
    </row>
    <row r="334" spans="1:6" customFormat="1" x14ac:dyDescent="0.3">
      <c r="A334" s="11">
        <v>818</v>
      </c>
      <c r="B334" s="12" t="s">
        <v>189</v>
      </c>
      <c r="C334" s="76">
        <v>1</v>
      </c>
      <c r="D334" s="101" t="s">
        <v>10</v>
      </c>
      <c r="E334" s="126">
        <v>7040</v>
      </c>
      <c r="F334" s="126">
        <f t="shared" si="50"/>
        <v>7040</v>
      </c>
    </row>
    <row r="335" spans="1:6" customFormat="1" x14ac:dyDescent="0.3">
      <c r="A335" s="11"/>
      <c r="B335" s="12"/>
      <c r="C335" s="76"/>
      <c r="D335" s="101"/>
      <c r="E335" s="126"/>
      <c r="F335" s="126" t="str">
        <f t="shared" si="50"/>
        <v/>
      </c>
    </row>
    <row r="336" spans="1:6" customFormat="1" x14ac:dyDescent="0.3">
      <c r="A336" s="11"/>
      <c r="B336" s="12"/>
      <c r="C336" s="76"/>
      <c r="D336" s="101"/>
      <c r="E336" s="126"/>
      <c r="F336" s="126" t="str">
        <f t="shared" si="50"/>
        <v/>
      </c>
    </row>
    <row r="337" spans="1:6" customFormat="1" x14ac:dyDescent="0.3">
      <c r="A337" s="13">
        <v>82</v>
      </c>
      <c r="B337" s="17" t="s">
        <v>190</v>
      </c>
      <c r="C337" s="75"/>
      <c r="D337" s="100"/>
      <c r="E337" s="125"/>
      <c r="F337" s="125">
        <f>SUM(F338:F343)</f>
        <v>17600</v>
      </c>
    </row>
    <row r="338" spans="1:6" customFormat="1" x14ac:dyDescent="0.3">
      <c r="A338" s="11">
        <v>821</v>
      </c>
      <c r="B338" s="12" t="s">
        <v>191</v>
      </c>
      <c r="C338" s="76">
        <v>1</v>
      </c>
      <c r="D338" s="101" t="s">
        <v>10</v>
      </c>
      <c r="E338" s="126">
        <v>3520</v>
      </c>
      <c r="F338" s="126">
        <f t="shared" si="50"/>
        <v>3520</v>
      </c>
    </row>
    <row r="339" spans="1:6" customFormat="1" x14ac:dyDescent="0.3">
      <c r="A339" s="11">
        <v>822</v>
      </c>
      <c r="B339" s="12" t="s">
        <v>192</v>
      </c>
      <c r="C339" s="76">
        <v>1</v>
      </c>
      <c r="D339" s="101" t="s">
        <v>10</v>
      </c>
      <c r="E339" s="126">
        <v>3520</v>
      </c>
      <c r="F339" s="126">
        <f t="shared" si="50"/>
        <v>3520</v>
      </c>
    </row>
    <row r="340" spans="1:6" x14ac:dyDescent="0.3">
      <c r="A340" s="5">
        <v>823</v>
      </c>
      <c r="B340" s="6" t="s">
        <v>193</v>
      </c>
      <c r="C340" s="76">
        <v>1</v>
      </c>
      <c r="D340" s="101" t="s">
        <v>10</v>
      </c>
      <c r="E340" s="126">
        <v>3520</v>
      </c>
      <c r="F340" s="124">
        <f t="shared" si="50"/>
        <v>3520</v>
      </c>
    </row>
    <row r="341" spans="1:6" x14ac:dyDescent="0.3">
      <c r="A341" s="5">
        <v>824</v>
      </c>
      <c r="B341" s="6" t="s">
        <v>194</v>
      </c>
      <c r="C341" s="76">
        <v>1</v>
      </c>
      <c r="D341" s="101" t="s">
        <v>10</v>
      </c>
      <c r="E341" s="126">
        <v>3520</v>
      </c>
      <c r="F341" s="124">
        <f t="shared" si="50"/>
        <v>3520</v>
      </c>
    </row>
    <row r="342" spans="1:6" x14ac:dyDescent="0.3">
      <c r="A342" s="5">
        <v>825</v>
      </c>
      <c r="B342" s="6" t="s">
        <v>195</v>
      </c>
      <c r="C342" s="76">
        <v>1</v>
      </c>
      <c r="D342" s="101" t="s">
        <v>10</v>
      </c>
      <c r="E342" s="126">
        <v>3520</v>
      </c>
      <c r="F342" s="124">
        <f t="shared" si="50"/>
        <v>3520</v>
      </c>
    </row>
    <row r="343" spans="1:6" customFormat="1" x14ac:dyDescent="0.3">
      <c r="A343" s="11"/>
      <c r="B343" s="12"/>
      <c r="C343" s="76"/>
      <c r="D343" s="101"/>
      <c r="E343" s="126"/>
      <c r="F343" s="126" t="str">
        <f t="shared" si="50"/>
        <v/>
      </c>
    </row>
    <row r="344" spans="1:6" customFormat="1" x14ac:dyDescent="0.3">
      <c r="A344" s="11"/>
      <c r="B344" s="12"/>
      <c r="C344" s="76"/>
      <c r="D344" s="101"/>
      <c r="E344" s="126"/>
      <c r="F344" s="126" t="str">
        <f t="shared" si="50"/>
        <v/>
      </c>
    </row>
    <row r="345" spans="1:6" customFormat="1" x14ac:dyDescent="0.3">
      <c r="A345" s="13">
        <v>83</v>
      </c>
      <c r="B345" s="17" t="s">
        <v>196</v>
      </c>
      <c r="C345" s="75"/>
      <c r="D345" s="100"/>
      <c r="E345" s="125"/>
      <c r="F345" s="125">
        <f>SUM(F346:F346)</f>
        <v>5000</v>
      </c>
    </row>
    <row r="346" spans="1:6" customFormat="1" x14ac:dyDescent="0.3">
      <c r="A346" s="11">
        <v>832</v>
      </c>
      <c r="B346" s="12" t="s">
        <v>197</v>
      </c>
      <c r="C346" s="76">
        <v>1</v>
      </c>
      <c r="D346" s="101" t="s">
        <v>10</v>
      </c>
      <c r="E346" s="126">
        <v>5000</v>
      </c>
      <c r="F346" s="126">
        <f t="shared" si="50"/>
        <v>5000</v>
      </c>
    </row>
    <row r="347" spans="1:6" customFormat="1" x14ac:dyDescent="0.3">
      <c r="A347" s="11"/>
      <c r="B347" s="12"/>
      <c r="C347" s="76"/>
      <c r="D347" s="101"/>
      <c r="E347" s="126"/>
      <c r="F347" s="126"/>
    </row>
    <row r="348" spans="1:6" customFormat="1" x14ac:dyDescent="0.3">
      <c r="A348" s="11"/>
      <c r="B348" s="12"/>
      <c r="C348" s="76"/>
      <c r="D348" s="101"/>
      <c r="E348" s="126"/>
      <c r="F348" s="126" t="str">
        <f t="shared" si="50"/>
        <v/>
      </c>
    </row>
    <row r="349" spans="1:6" customFormat="1" x14ac:dyDescent="0.3">
      <c r="A349" s="13">
        <v>86</v>
      </c>
      <c r="B349" s="17" t="s">
        <v>198</v>
      </c>
      <c r="C349" s="75"/>
      <c r="D349" s="100"/>
      <c r="E349" s="125"/>
      <c r="F349" s="125">
        <f>SUM(F350:F353)</f>
        <v>9000</v>
      </c>
    </row>
    <row r="350" spans="1:6" customFormat="1" x14ac:dyDescent="0.3">
      <c r="A350" s="11">
        <v>861</v>
      </c>
      <c r="B350" s="12" t="s">
        <v>199</v>
      </c>
      <c r="C350" s="76">
        <v>1</v>
      </c>
      <c r="D350" s="101" t="s">
        <v>10</v>
      </c>
      <c r="E350" s="126">
        <v>3000</v>
      </c>
      <c r="F350" s="126">
        <f t="shared" si="50"/>
        <v>3000</v>
      </c>
    </row>
    <row r="351" spans="1:6" customFormat="1" x14ac:dyDescent="0.3">
      <c r="A351" s="11">
        <v>862</v>
      </c>
      <c r="B351" s="12" t="s">
        <v>200</v>
      </c>
      <c r="C351" s="76">
        <v>1</v>
      </c>
      <c r="D351" s="101" t="s">
        <v>10</v>
      </c>
      <c r="E351" s="126">
        <v>3000</v>
      </c>
      <c r="F351" s="126">
        <f t="shared" si="50"/>
        <v>3000</v>
      </c>
    </row>
    <row r="352" spans="1:6" customFormat="1" x14ac:dyDescent="0.3">
      <c r="A352" s="11">
        <v>863</v>
      </c>
      <c r="B352" s="12" t="s">
        <v>201</v>
      </c>
      <c r="C352" s="76">
        <v>1</v>
      </c>
      <c r="D352" s="101" t="s">
        <v>10</v>
      </c>
      <c r="E352" s="126">
        <v>3000</v>
      </c>
      <c r="F352" s="126">
        <f t="shared" si="50"/>
        <v>3000</v>
      </c>
    </row>
    <row r="353" spans="1:6" customFormat="1" x14ac:dyDescent="0.3">
      <c r="A353" s="11"/>
      <c r="B353" s="12"/>
      <c r="C353" s="76"/>
      <c r="D353" s="101"/>
      <c r="E353" s="126"/>
      <c r="F353" s="126" t="str">
        <f t="shared" si="50"/>
        <v/>
      </c>
    </row>
    <row r="354" spans="1:6" customFormat="1" x14ac:dyDescent="0.3">
      <c r="A354" s="11"/>
      <c r="B354" s="12"/>
      <c r="C354" s="76"/>
      <c r="D354" s="101"/>
      <c r="E354" s="126"/>
      <c r="F354" s="126" t="str">
        <f t="shared" si="50"/>
        <v/>
      </c>
    </row>
    <row r="355" spans="1:6" customFormat="1" x14ac:dyDescent="0.3">
      <c r="A355" s="13">
        <v>87</v>
      </c>
      <c r="B355" s="17" t="s">
        <v>202</v>
      </c>
      <c r="C355" s="75"/>
      <c r="D355" s="100"/>
      <c r="E355" s="125"/>
      <c r="F355" s="125">
        <f>SUM(F356:F357)</f>
        <v>33000</v>
      </c>
    </row>
    <row r="356" spans="1:6" customFormat="1" x14ac:dyDescent="0.3">
      <c r="A356" s="11">
        <v>872</v>
      </c>
      <c r="B356" s="12" t="s">
        <v>203</v>
      </c>
      <c r="C356" s="76">
        <v>1</v>
      </c>
      <c r="D356" s="101" t="s">
        <v>10</v>
      </c>
      <c r="E356" s="126">
        <v>8000</v>
      </c>
      <c r="F356" s="126">
        <f t="shared" ref="F356:F357" si="51">IF(C356="","",C356*E356)</f>
        <v>8000</v>
      </c>
    </row>
    <row r="357" spans="1:6" customFormat="1" x14ac:dyDescent="0.3">
      <c r="A357" s="11">
        <v>874</v>
      </c>
      <c r="B357" s="12" t="s">
        <v>204</v>
      </c>
      <c r="C357" s="76">
        <v>1</v>
      </c>
      <c r="D357" s="101" t="s">
        <v>10</v>
      </c>
      <c r="E357" s="126">
        <v>25000</v>
      </c>
      <c r="F357" s="126">
        <f t="shared" si="51"/>
        <v>25000</v>
      </c>
    </row>
    <row r="358" spans="1:6" customFormat="1" x14ac:dyDescent="0.3">
      <c r="A358" s="11"/>
      <c r="B358" s="12"/>
      <c r="C358" s="76"/>
      <c r="D358" s="101"/>
      <c r="E358" s="126"/>
      <c r="F358" s="126"/>
    </row>
    <row r="359" spans="1:6" customFormat="1" x14ac:dyDescent="0.3">
      <c r="A359" s="11"/>
      <c r="B359" s="12"/>
      <c r="C359" s="76"/>
      <c r="D359" s="101"/>
      <c r="E359" s="126"/>
      <c r="F359" s="126"/>
    </row>
    <row r="360" spans="1:6" customFormat="1" x14ac:dyDescent="0.3">
      <c r="A360" s="54">
        <v>8000</v>
      </c>
      <c r="B360" s="55" t="s">
        <v>12</v>
      </c>
      <c r="C360" s="71"/>
      <c r="D360" s="95"/>
      <c r="E360" s="120"/>
      <c r="F360" s="120">
        <f>SUM(F361:F365)</f>
        <v>0</v>
      </c>
    </row>
    <row r="361" spans="1:6" customFormat="1" x14ac:dyDescent="0.3">
      <c r="A361" s="56"/>
      <c r="B361" s="57" t="s">
        <v>13</v>
      </c>
      <c r="C361" s="72">
        <v>1</v>
      </c>
      <c r="D361" s="96" t="s">
        <v>10</v>
      </c>
      <c r="E361" s="121"/>
      <c r="F361" s="121">
        <f>IF(C361="","",C361*E361)</f>
        <v>0</v>
      </c>
    </row>
    <row r="362" spans="1:6" customFormat="1" x14ac:dyDescent="0.3">
      <c r="A362" s="56"/>
      <c r="B362" s="57" t="s">
        <v>13</v>
      </c>
      <c r="C362" s="72">
        <v>1</v>
      </c>
      <c r="D362" s="96" t="s">
        <v>10</v>
      </c>
      <c r="E362" s="121"/>
      <c r="F362" s="121">
        <f t="shared" ref="F362:F363" si="52">IF(C362="","",C362*E362)</f>
        <v>0</v>
      </c>
    </row>
    <row r="363" spans="1:6" customFormat="1" x14ac:dyDescent="0.3">
      <c r="A363" s="56"/>
      <c r="B363" s="57" t="s">
        <v>13</v>
      </c>
      <c r="C363" s="72">
        <v>1</v>
      </c>
      <c r="D363" s="96" t="s">
        <v>10</v>
      </c>
      <c r="E363" s="121"/>
      <c r="F363" s="121">
        <f t="shared" si="52"/>
        <v>0</v>
      </c>
    </row>
    <row r="364" spans="1:6" customFormat="1" x14ac:dyDescent="0.3">
      <c r="A364" s="60"/>
      <c r="B364" s="61"/>
      <c r="C364" s="81"/>
      <c r="D364" s="106"/>
      <c r="E364" s="131"/>
      <c r="F364" s="131"/>
    </row>
    <row r="365" spans="1:6" customFormat="1" x14ac:dyDescent="0.3">
      <c r="A365" s="60"/>
      <c r="B365" s="61"/>
      <c r="C365" s="81"/>
      <c r="D365" s="106"/>
      <c r="E365" s="131"/>
      <c r="F365" s="131" t="str">
        <f t="shared" ref="F365" si="53">IF(C365="","",C365*E365)</f>
        <v/>
      </c>
    </row>
    <row r="366" spans="1:6" customFormat="1" x14ac:dyDescent="0.3">
      <c r="A366" s="3">
        <v>9</v>
      </c>
      <c r="B366" s="4" t="s">
        <v>205</v>
      </c>
      <c r="C366" s="73"/>
      <c r="D366" s="98"/>
      <c r="E366" s="123"/>
      <c r="F366" s="123">
        <f>SUM(F367:F392)/2</f>
        <v>171000</v>
      </c>
    </row>
    <row r="367" spans="1:6" customFormat="1" x14ac:dyDescent="0.3">
      <c r="A367" s="11"/>
      <c r="B367" s="12"/>
      <c r="C367" s="76"/>
      <c r="D367" s="101"/>
      <c r="E367" s="126"/>
      <c r="F367" s="126" t="str">
        <f t="shared" ref="F367:F384" si="54">IF(C367="","",C367*E367)</f>
        <v/>
      </c>
    </row>
    <row r="368" spans="1:6" customFormat="1" x14ac:dyDescent="0.3">
      <c r="A368" s="11"/>
      <c r="B368" s="12"/>
      <c r="C368" s="76"/>
      <c r="D368" s="101"/>
      <c r="E368" s="126"/>
      <c r="F368" s="126" t="str">
        <f t="shared" si="54"/>
        <v/>
      </c>
    </row>
    <row r="369" spans="1:6" customFormat="1" x14ac:dyDescent="0.3">
      <c r="A369" s="13">
        <v>91</v>
      </c>
      <c r="B369" s="17" t="s">
        <v>206</v>
      </c>
      <c r="C369" s="75"/>
      <c r="D369" s="100"/>
      <c r="E369" s="125"/>
      <c r="F369" s="125">
        <f>SUM(F370:F372)</f>
        <v>152000</v>
      </c>
    </row>
    <row r="370" spans="1:6" customFormat="1" x14ac:dyDescent="0.3">
      <c r="A370" s="11">
        <v>911</v>
      </c>
      <c r="B370" s="12" t="s">
        <v>207</v>
      </c>
      <c r="C370" s="76">
        <v>1</v>
      </c>
      <c r="D370" s="101" t="s">
        <v>10</v>
      </c>
      <c r="E370" s="126">
        <v>147000</v>
      </c>
      <c r="F370" s="126">
        <f t="shared" si="54"/>
        <v>147000</v>
      </c>
    </row>
    <row r="371" spans="1:6" customFormat="1" x14ac:dyDescent="0.3">
      <c r="A371" s="11">
        <v>915</v>
      </c>
      <c r="B371" s="12" t="s">
        <v>208</v>
      </c>
      <c r="C371" s="76">
        <v>1</v>
      </c>
      <c r="D371" s="101" t="s">
        <v>10</v>
      </c>
      <c r="E371" s="126">
        <v>5000</v>
      </c>
      <c r="F371" s="126">
        <f t="shared" si="54"/>
        <v>5000</v>
      </c>
    </row>
    <row r="372" spans="1:6" customFormat="1" x14ac:dyDescent="0.3">
      <c r="A372" s="11"/>
      <c r="B372" s="12"/>
      <c r="C372" s="76"/>
      <c r="D372" s="101"/>
      <c r="E372" s="126"/>
      <c r="F372" s="126" t="str">
        <f t="shared" si="54"/>
        <v/>
      </c>
    </row>
    <row r="373" spans="1:6" customFormat="1" x14ac:dyDescent="0.3">
      <c r="A373" s="11"/>
      <c r="B373" s="12"/>
      <c r="C373" s="76"/>
      <c r="D373" s="101"/>
      <c r="E373" s="126"/>
      <c r="F373" s="126" t="str">
        <f t="shared" si="54"/>
        <v/>
      </c>
    </row>
    <row r="374" spans="1:6" customFormat="1" x14ac:dyDescent="0.3">
      <c r="A374" s="13">
        <v>92</v>
      </c>
      <c r="B374" s="17" t="s">
        <v>209</v>
      </c>
      <c r="C374" s="75"/>
      <c r="D374" s="100"/>
      <c r="E374" s="125"/>
      <c r="F374" s="125">
        <f>SUM(F375:F376)</f>
        <v>7500</v>
      </c>
    </row>
    <row r="375" spans="1:6" customFormat="1" x14ac:dyDescent="0.3">
      <c r="A375" s="11">
        <v>921</v>
      </c>
      <c r="B375" s="12" t="s">
        <v>210</v>
      </c>
      <c r="C375" s="76">
        <v>1</v>
      </c>
      <c r="D375" s="101" t="s">
        <v>10</v>
      </c>
      <c r="E375" s="126">
        <v>3000</v>
      </c>
      <c r="F375" s="126">
        <f>IF(C375="","",C375*E375)</f>
        <v>3000</v>
      </c>
    </row>
    <row r="376" spans="1:6" customFormat="1" x14ac:dyDescent="0.3">
      <c r="A376" s="11">
        <v>925</v>
      </c>
      <c r="B376" s="12" t="s">
        <v>211</v>
      </c>
      <c r="C376" s="76">
        <v>1</v>
      </c>
      <c r="D376" s="101" t="s">
        <v>10</v>
      </c>
      <c r="E376" s="126">
        <v>4500</v>
      </c>
      <c r="F376" s="126">
        <f t="shared" si="54"/>
        <v>4500</v>
      </c>
    </row>
    <row r="377" spans="1:6" customFormat="1" x14ac:dyDescent="0.3">
      <c r="A377" s="11"/>
      <c r="B377" s="12"/>
      <c r="C377" s="76"/>
      <c r="D377" s="101"/>
      <c r="E377" s="126"/>
      <c r="F377" s="126" t="str">
        <f t="shared" si="54"/>
        <v/>
      </c>
    </row>
    <row r="378" spans="1:6" customFormat="1" x14ac:dyDescent="0.3">
      <c r="A378" s="11"/>
      <c r="B378" s="12"/>
      <c r="C378" s="76"/>
      <c r="D378" s="101"/>
      <c r="E378" s="126"/>
      <c r="F378" s="126" t="str">
        <f t="shared" si="54"/>
        <v/>
      </c>
    </row>
    <row r="379" spans="1:6" customFormat="1" x14ac:dyDescent="0.3">
      <c r="A379" s="13">
        <v>94</v>
      </c>
      <c r="B379" s="17" t="s">
        <v>212</v>
      </c>
      <c r="C379" s="75"/>
      <c r="D379" s="100"/>
      <c r="E379" s="125"/>
      <c r="F379" s="125">
        <f>SUM(F380:F381)</f>
        <v>4500</v>
      </c>
    </row>
    <row r="380" spans="1:6" customFormat="1" x14ac:dyDescent="0.3">
      <c r="A380" s="11">
        <v>943</v>
      </c>
      <c r="B380" s="12" t="s">
        <v>213</v>
      </c>
      <c r="C380" s="76">
        <v>1</v>
      </c>
      <c r="D380" s="101" t="s">
        <v>10</v>
      </c>
      <c r="E380" s="126">
        <v>4500</v>
      </c>
      <c r="F380" s="126">
        <f t="shared" si="54"/>
        <v>4500</v>
      </c>
    </row>
    <row r="381" spans="1:6" customFormat="1" x14ac:dyDescent="0.3">
      <c r="A381" s="11"/>
      <c r="B381" s="12"/>
      <c r="C381" s="76"/>
      <c r="D381" s="101"/>
      <c r="E381" s="126"/>
      <c r="F381" s="126" t="str">
        <f t="shared" si="54"/>
        <v/>
      </c>
    </row>
    <row r="382" spans="1:6" customFormat="1" x14ac:dyDescent="0.3">
      <c r="A382" s="11"/>
      <c r="B382" s="12"/>
      <c r="C382" s="76"/>
      <c r="D382" s="101"/>
      <c r="E382" s="126"/>
      <c r="F382" s="126" t="str">
        <f t="shared" si="54"/>
        <v/>
      </c>
    </row>
    <row r="383" spans="1:6" customFormat="1" x14ac:dyDescent="0.3">
      <c r="A383" s="13">
        <v>96</v>
      </c>
      <c r="B383" s="17" t="s">
        <v>214</v>
      </c>
      <c r="C383" s="75"/>
      <c r="D383" s="100"/>
      <c r="E383" s="125"/>
      <c r="F383" s="125">
        <f>SUM(F384)</f>
        <v>7000</v>
      </c>
    </row>
    <row r="384" spans="1:6" customFormat="1" x14ac:dyDescent="0.3">
      <c r="A384" s="11">
        <v>961</v>
      </c>
      <c r="B384" s="12" t="s">
        <v>215</v>
      </c>
      <c r="C384" s="76">
        <v>1</v>
      </c>
      <c r="D384" s="101" t="s">
        <v>10</v>
      </c>
      <c r="E384" s="126">
        <v>7000</v>
      </c>
      <c r="F384" s="126">
        <f t="shared" si="54"/>
        <v>7000</v>
      </c>
    </row>
    <row r="385" spans="1:6" customFormat="1" x14ac:dyDescent="0.3">
      <c r="A385" s="11"/>
      <c r="B385" s="12"/>
      <c r="C385" s="76"/>
      <c r="D385" s="101"/>
      <c r="E385" s="126"/>
      <c r="F385" s="126"/>
    </row>
    <row r="386" spans="1:6" customFormat="1" x14ac:dyDescent="0.3">
      <c r="A386" s="11"/>
      <c r="B386" s="12"/>
      <c r="C386" s="76"/>
      <c r="D386" s="101"/>
      <c r="E386" s="126"/>
      <c r="F386" s="126"/>
    </row>
    <row r="387" spans="1:6" customFormat="1" x14ac:dyDescent="0.3">
      <c r="A387" s="54">
        <v>8000</v>
      </c>
      <c r="B387" s="55" t="s">
        <v>12</v>
      </c>
      <c r="C387" s="71"/>
      <c r="D387" s="95"/>
      <c r="E387" s="120"/>
      <c r="F387" s="120">
        <f>SUM(F388:F392)</f>
        <v>0</v>
      </c>
    </row>
    <row r="388" spans="1:6" customFormat="1" x14ac:dyDescent="0.3">
      <c r="A388" s="56"/>
      <c r="B388" s="57" t="s">
        <v>13</v>
      </c>
      <c r="C388" s="72">
        <v>1</v>
      </c>
      <c r="D388" s="96" t="s">
        <v>10</v>
      </c>
      <c r="E388" s="121"/>
      <c r="F388" s="121">
        <f>IF(C388="","",C388*E388)</f>
        <v>0</v>
      </c>
    </row>
    <row r="389" spans="1:6" customFormat="1" x14ac:dyDescent="0.3">
      <c r="A389" s="56"/>
      <c r="B389" s="57" t="s">
        <v>13</v>
      </c>
      <c r="C389" s="72">
        <v>1</v>
      </c>
      <c r="D389" s="96" t="s">
        <v>10</v>
      </c>
      <c r="E389" s="121"/>
      <c r="F389" s="121">
        <f t="shared" ref="F389:F390" si="55">IF(C389="","",C389*E389)</f>
        <v>0</v>
      </c>
    </row>
    <row r="390" spans="1:6" customFormat="1" x14ac:dyDescent="0.3">
      <c r="A390" s="56"/>
      <c r="B390" s="57" t="s">
        <v>13</v>
      </c>
      <c r="C390" s="72">
        <v>1</v>
      </c>
      <c r="D390" s="96" t="s">
        <v>10</v>
      </c>
      <c r="E390" s="121"/>
      <c r="F390" s="121">
        <f t="shared" si="55"/>
        <v>0</v>
      </c>
    </row>
    <row r="391" spans="1:6" customFormat="1" x14ac:dyDescent="0.3">
      <c r="A391" s="60"/>
      <c r="B391" s="61"/>
      <c r="C391" s="81"/>
      <c r="D391" s="106"/>
      <c r="E391" s="131"/>
      <c r="F391" s="131"/>
    </row>
    <row r="392" spans="1:6" x14ac:dyDescent="0.3">
      <c r="A392" s="60"/>
      <c r="B392" s="61"/>
      <c r="C392" s="81"/>
      <c r="D392" s="106"/>
      <c r="E392" s="131"/>
      <c r="F392" s="131" t="str">
        <f t="shared" ref="F392" si="56">IF(C392="","",C392*E392)</f>
        <v/>
      </c>
    </row>
    <row r="393" spans="1:6" x14ac:dyDescent="0.3">
      <c r="A393" s="5"/>
      <c r="B393" s="6"/>
      <c r="C393" s="74"/>
      <c r="D393" s="99"/>
      <c r="E393" s="124"/>
      <c r="F393" s="124"/>
    </row>
    <row r="394" spans="1:6" x14ac:dyDescent="0.3">
      <c r="A394" s="9" t="s">
        <v>216</v>
      </c>
      <c r="B394" s="14"/>
      <c r="C394" s="88"/>
      <c r="D394" s="112"/>
      <c r="E394" s="138"/>
      <c r="F394" s="138">
        <f>SUM(F15:F393)/3</f>
        <v>2702631</v>
      </c>
    </row>
    <row r="395" spans="1:6" x14ac:dyDescent="0.3">
      <c r="A395" s="140" t="s">
        <v>217</v>
      </c>
      <c r="B395" s="141"/>
      <c r="C395" s="141"/>
      <c r="D395" s="141"/>
      <c r="E395" s="142"/>
      <c r="F395" s="124">
        <f>F396-F394</f>
        <v>648631.43999999994</v>
      </c>
    </row>
    <row r="396" spans="1:6" x14ac:dyDescent="0.3">
      <c r="A396" s="143" t="s">
        <v>218</v>
      </c>
      <c r="B396" s="144"/>
      <c r="C396" s="144"/>
      <c r="D396" s="144"/>
      <c r="E396" s="145"/>
      <c r="F396" s="123">
        <f>F394*1.24</f>
        <v>3351262.44</v>
      </c>
    </row>
    <row r="398" spans="1:6" ht="182.4" customHeight="1" x14ac:dyDescent="0.3">
      <c r="B398" s="10" t="s">
        <v>222</v>
      </c>
    </row>
  </sheetData>
  <mergeCells count="3">
    <mergeCell ref="A11:F11"/>
    <mergeCell ref="A395:E395"/>
    <mergeCell ref="A396:E396"/>
  </mergeCells>
  <pageMargins left="0.74803149606299213" right="0.74803149606299213" top="0.98425196850393704" bottom="0.98425196850393704" header="0.51181102362204722" footer="0.51181102362204722"/>
  <pageSetup paperSize="9" scale="67" orientation="portrait" horizontalDpi="4294967295" verticalDpi="4294967295" r:id="rId1"/>
  <headerFooter>
    <oddHeader>&amp;LE-Eelarvestus OÜ&amp;Cwww.e-eelarvestus.ee</oddHead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S w i f t T o k e n s   x m l n s : x s d = " h t t p : / / w w w . w 3 . o r g / 2 0 0 1 / X M L S c h e m a "   x m l n s : x s i = " h t t p : / / w w w . w 3 . o r g / 2 0 0 1 / X M L S c h e m a - i n s t a n c e " > < T o k e n s / > < / S w i f t T o k e n s > 
</file>

<file path=customXml/item3.xml><?xml version="1.0" encoding="utf-8"?>
<ct:contentTypeSchema xmlns:ct="http://schemas.microsoft.com/office/2006/metadata/contentType" xmlns:ma="http://schemas.microsoft.com/office/2006/metadata/properties/metaAttributes" ct:_="" ma:_="" ma:contentTypeName="Dokument" ma:contentTypeID="0x01010075E40BD83B97474A88FE33C21AE6469F" ma:contentTypeVersion="13" ma:contentTypeDescription="Loo uus dokument" ma:contentTypeScope="" ma:versionID="e724d43b4c461e921f70525db539401c">
  <xsd:schema xmlns:xsd="http://www.w3.org/2001/XMLSchema" xmlns:xs="http://www.w3.org/2001/XMLSchema" xmlns:p="http://schemas.microsoft.com/office/2006/metadata/properties" xmlns:ns2="518f26e7-5cc8-457e-b0d7-a55c3e5aca69" xmlns:ns3="b26171aa-26fa-4b8f-aaee-b4ad14828335" targetNamespace="http://schemas.microsoft.com/office/2006/metadata/properties" ma:root="true" ma:fieldsID="e4140baad3066464a9eeb8ac66435e0f" ns2:_="" ns3:_="">
    <xsd:import namespace="518f26e7-5cc8-457e-b0d7-a55c3e5aca69"/>
    <xsd:import namespace="b26171aa-26fa-4b8f-aaee-b4ad1482833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f26e7-5cc8-457e-b0d7-a55c3e5aca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Pildisildid" ma:readOnly="false" ma:fieldId="{5cf76f15-5ced-4ddc-b409-7134ff3c332f}" ma:taxonomyMulti="true" ma:sspId="eb0eb88c-42de-4da9-85a7-12098ebf2ef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26171aa-26fa-4b8f-aaee-b4ad1482833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04e48146-fea2-4563-b05d-ce1671f96449}" ma:internalName="TaxCatchAll" ma:showField="CatchAllData" ma:web="b26171aa-26fa-4b8f-aaee-b4ad148283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b26171aa-26fa-4b8f-aaee-b4ad14828335" xsi:nil="true"/>
    <lcf76f155ced4ddcb4097134ff3c332f xmlns="518f26e7-5cc8-457e-b0d7-a55c3e5aca6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CBD8650-D29F-44D0-A6DE-A276C5E326A1}">
  <ds:schemaRefs>
    <ds:schemaRef ds:uri="http://schemas.microsoft.com/sharepoint/v3/contenttype/forms"/>
  </ds:schemaRefs>
</ds:datastoreItem>
</file>

<file path=customXml/itemProps2.xml><?xml version="1.0" encoding="utf-8"?>
<ds:datastoreItem xmlns:ds="http://schemas.openxmlformats.org/officeDocument/2006/customXml" ds:itemID="{4FFFEDCB-0B1E-41BA-ACCE-182DAC8813C5}">
  <ds:schemaRefs>
    <ds:schemaRef ds:uri="http://www.w3.org/2001/XMLSchema"/>
  </ds:schemaRefs>
</ds:datastoreItem>
</file>

<file path=customXml/itemProps3.xml><?xml version="1.0" encoding="utf-8"?>
<ds:datastoreItem xmlns:ds="http://schemas.openxmlformats.org/officeDocument/2006/customXml" ds:itemID="{93A9B859-BA72-46F9-A5EC-09948D40CF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8f26e7-5cc8-457e-b0d7-a55c3e5aca69"/>
    <ds:schemaRef ds:uri="b26171aa-26fa-4b8f-aaee-b4ad148283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97C2AFF-8943-4F85-A99F-73F818E640A8}">
  <ds:schemaRefs>
    <ds:schemaRef ds:uri="http://schemas.microsoft.com/office/2006/metadata/properties"/>
    <ds:schemaRef ds:uri="http://schemas.microsoft.com/office/infopath/2007/PartnerControls"/>
    <ds:schemaRef ds:uri="c49526ee-6562-4a32-ac16-2bec8615b626"/>
    <ds:schemaRef ds:uri="b3f34dfd-a0aa-4a0c-bd31-f783ee89cc78"/>
    <ds:schemaRef ds:uri="b26171aa-26fa-4b8f-aaee-b4ad14828335"/>
    <ds:schemaRef ds:uri="518f26e7-5cc8-457e-b0d7-a55c3e5aca69"/>
  </ds:schemaRefs>
</ds:datastoreItem>
</file>

<file path=docMetadata/LabelInfo.xml><?xml version="1.0" encoding="utf-8"?>
<clbl:labelList xmlns:clbl="http://schemas.microsoft.com/office/2020/mipLabelMetadata">
  <clbl:label id="{9a133404-1e7a-47be-9395-e98e6125c6a2}" enabled="0" method="" siteId="{9a133404-1e7a-47be-9395-e98e6125c6a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Hanketabel</vt:lpstr>
      <vt:lpstr>Hanketabel!Prindiala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marko potsepp</dc:creator>
  <cp:keywords/>
  <dc:description/>
  <cp:lastModifiedBy>Kaili Veske (Geromint)</cp:lastModifiedBy>
  <cp:revision/>
  <dcterms:created xsi:type="dcterms:W3CDTF">2019-03-18T13:04:27Z</dcterms:created>
  <dcterms:modified xsi:type="dcterms:W3CDTF">2025-09-04T06:08:04Z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S9Connected">
    <vt:bool>true</vt:bool>
  </property>
  <property fmtid="{D5CDD505-2E9C-101B-9397-08002B2CF9AE}" pid="3" name="PlanSwiftJobName">
    <vt:lpwstr/>
  </property>
  <property fmtid="{D5CDD505-2E9C-101B-9397-08002B2CF9AE}" pid="4" name="PlanSwiftJobGuid">
    <vt:lpwstr/>
  </property>
  <property fmtid="{D5CDD505-2E9C-101B-9397-08002B2CF9AE}" pid="5" name="LinkedDataId">
    <vt:lpwstr>{4FFFEDCB-0B1E-41BA-ACCE-182DAC8813C5}</vt:lpwstr>
  </property>
  <property fmtid="{D5CDD505-2E9C-101B-9397-08002B2CF9AE}" pid="6" name="ContentTypeId">
    <vt:lpwstr>0x01010075E40BD83B97474A88FE33C21AE6469F</vt:lpwstr>
  </property>
  <property fmtid="{D5CDD505-2E9C-101B-9397-08002B2CF9AE}" pid="7" name="MediaServiceImageTags">
    <vt:lpwstr/>
  </property>
</Properties>
</file>